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9.xml" ContentType="application/vnd.openxmlformats-officedocument.spreadsheetml.worksheet+xml"/>
  <Override PartName="/xl/worksheets/sheet28.xml" ContentType="application/vnd.openxmlformats-officedocument.spreadsheetml.worksheet+xml"/>
  <Override PartName="/xl/worksheets/_rels/sheet24.xml.rels" ContentType="application/vnd.openxmlformats-package.relationships+xml"/>
  <Override PartName="/xl/worksheets/_rels/sheet15.xml.rels" ContentType="application/vnd.openxmlformats-package.relationships+xml"/>
  <Override PartName="/xl/worksheets/_rels/sheet31.xml.rels" ContentType="application/vnd.openxmlformats-package.relationships+xml"/>
  <Override PartName="/xl/worksheets/_rels/sheet23.xml.rels" ContentType="application/vnd.openxmlformats-package.relationships+xml"/>
  <Override PartName="/xl/worksheets/_rels/sheet14.xml.rels" ContentType="application/vnd.openxmlformats-package.relationships+xml"/>
  <Override PartName="/xl/worksheets/_rels/sheet30.xml.rels" ContentType="application/vnd.openxmlformats-package.relationships+xml"/>
  <Override PartName="/xl/worksheets/_rels/sheet29.xml.rels" ContentType="application/vnd.openxmlformats-package.relationships+xml"/>
  <Override PartName="/xl/worksheets/_rels/sheet34.xml.rels" ContentType="application/vnd.openxmlformats-package.relationships+xml"/>
  <Override PartName="/xl/worksheets/_rels/sheet7.xml.rels" ContentType="application/vnd.openxmlformats-package.relationships+xml"/>
  <Override PartName="/xl/worksheets/_rels/sheet21.xml.rels" ContentType="application/vnd.openxmlformats-package.relationships+xml"/>
  <Override PartName="/xl/worksheets/_rels/sheet36.xml.rels" ContentType="application/vnd.openxmlformats-package.relationships+xml"/>
  <Override PartName="/xl/worksheets/_rels/sheet1.xml.rels" ContentType="application/vnd.openxmlformats-package.relationships+xml"/>
  <Override PartName="/xl/worksheets/_rels/sheet27.xml.rels" ContentType="application/vnd.openxmlformats-package.relationships+xml"/>
  <Override PartName="/xl/worksheets/_rels/sheet4.xml.rels" ContentType="application/vnd.openxmlformats-package.relationships+xml"/>
  <Override PartName="/xl/worksheets/_rels/sheet33.xml.rels" ContentType="application/vnd.openxmlformats-package.relationships+xml"/>
  <Override PartName="/xl/worksheets/_rels/sheet6.xml.rels" ContentType="application/vnd.openxmlformats-package.relationships+xml"/>
  <Override PartName="/xl/worksheets/_rels/sheet10.xml.rels" ContentType="application/vnd.openxmlformats-package.relationships+xml"/>
  <Override PartName="/xl/worksheets/_rels/sheet25.xml.rels" ContentType="application/vnd.openxmlformats-package.relationships+xml"/>
  <Override PartName="/xl/worksheets/_rels/sheet16.xml.rels" ContentType="application/vnd.openxmlformats-package.relationships+xml"/>
  <Override PartName="/xl/worksheets/_rels/sheet32.xml.rels" ContentType="application/vnd.openxmlformats-package.relationships+xml"/>
  <Override PartName="/xl/worksheets/_rels/sheet5.xml.rels" ContentType="application/vnd.openxmlformats-package.relationships+xml"/>
  <Override PartName="/xl/worksheets/_rels/sheet28.xml.rels" ContentType="application/vnd.openxmlformats-package.relationships+xml"/>
  <Override PartName="/xl/worksheets/_rels/sheet37.xml.rels" ContentType="application/vnd.openxmlformats-package.relationships+xml"/>
  <Override PartName="/xl/worksheets/_rels/sheet22.xml.rels" ContentType="application/vnd.openxmlformats-package.relationships+xml"/>
  <Override PartName="/xl/worksheets/_rels/sheet26.xml.rels" ContentType="application/vnd.openxmlformats-package.relationships+xml"/>
  <Override PartName="/xl/worksheets/_rels/sheet11.xml.rels" ContentType="application/vnd.openxmlformats-package.relationships+xml"/>
  <Override PartName="/xl/worksheets/_rels/sheet17.xml.rels" ContentType="application/vnd.openxmlformats-package.relationships+xml"/>
  <Override PartName="/xl/worksheets/_rels/sheet12.xml.rels" ContentType="application/vnd.openxmlformats-package.relationships+xml"/>
  <Override PartName="/xl/worksheets/_rels/sheet18.xml.rels" ContentType="application/vnd.openxmlformats-package.relationships+xml"/>
  <Override PartName="/xl/worksheets/_rels/sheet8.xml.rels" ContentType="application/vnd.openxmlformats-package.relationships+xml"/>
  <Override PartName="/xl/worksheets/_rels/sheet2.xml.rels" ContentType="application/vnd.openxmlformats-package.relationships+xml"/>
  <Override PartName="/xl/worksheets/_rels/sheet20.xml.rels" ContentType="application/vnd.openxmlformats-package.relationships+xml"/>
  <Override PartName="/xl/worksheets/_rels/sheet13.xml.rels" ContentType="application/vnd.openxmlformats-package.relationships+xml"/>
  <Override PartName="/xl/worksheets/_rels/sheet19.xml.rels" ContentType="application/vnd.openxmlformats-package.relationships+xml"/>
  <Override PartName="/xl/worksheets/_rels/sheet9.xml.rels" ContentType="application/vnd.openxmlformats-package.relationships+xml"/>
  <Override PartName="/xl/worksheets/_rels/sheet3.xml.rels" ContentType="application/vnd.openxmlformats-package.relationships+xml"/>
  <Override PartName="/xl/worksheets/sheet27.xml" ContentType="application/vnd.openxmlformats-officedocument.spreadsheetml.worksheet+xml"/>
  <Override PartName="/xl/worksheets/sheet9.xml" ContentType="application/vnd.openxmlformats-officedocument.spreadsheetml.worksheet+xml"/>
  <Override PartName="/xl/worksheets/sheet26.xml" ContentType="application/vnd.openxmlformats-officedocument.spreadsheetml.worksheet+xml"/>
  <Override PartName="/xl/worksheets/sheet8.xml" ContentType="application/vnd.openxmlformats-officedocument.spreadsheetml.worksheet+xml"/>
  <Override PartName="/xl/worksheets/sheet25.xml" ContentType="application/vnd.openxmlformats-officedocument.spreadsheetml.worksheet+xml"/>
  <Override PartName="/xl/worksheets/sheet7.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1.xml" ContentType="application/vnd.openxmlformats-officedocument.spreadsheetml.worksheet+xml"/>
  <Override PartName="/xl/worksheets/sheet34.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35.xml" ContentType="application/vnd.openxmlformats-officedocument.spreadsheetml.worksheet+xml"/>
  <Override PartName="/xl/worksheets/sheet12.xml" ContentType="application/vnd.openxmlformats-officedocument.spreadsheetml.worksheet+xml"/>
  <Override PartName="/xl/worksheets/sheet36.xml" ContentType="application/vnd.openxmlformats-officedocument.spreadsheetml.worksheet+xml"/>
  <Override PartName="/xl/worksheets/sheet13.xml" ContentType="application/vnd.openxmlformats-officedocument.spreadsheetml.worksheet+xml"/>
  <Override PartName="/xl/worksheets/sheet3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3.xml" ContentType="application/vnd.openxmlformats-officedocument.spreadsheetml.worksheet+xml"/>
  <Override PartName="/xl/worksheets/sheet21.xml" ContentType="application/vnd.openxmlformats-officedocument.spreadsheetml.worksheet+xml"/>
  <Override PartName="/xl/worksheets/sheet4.xml" ContentType="application/vnd.openxmlformats-officedocument.spreadsheetml.worksheet+xml"/>
  <Override PartName="/xl/worksheets/sheet22.xml" ContentType="application/vnd.openxmlformats-officedocument.spreadsheetml.worksheet+xml"/>
  <Override PartName="/xl/worksheets/sheet5.xml" ContentType="application/vnd.openxmlformats-officedocument.spreadsheetml.worksheet+xml"/>
  <Override PartName="/xl/worksheets/sheet23.xml" ContentType="application/vnd.openxmlformats-officedocument.spreadsheetml.worksheet+xml"/>
  <Override PartName="/xl/worksheets/sheet6.xml" ContentType="application/vnd.openxmlformats-officedocument.spreadsheetml.worksheet+xml"/>
  <Override PartName="/xl/worksheets/sheet2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jpeg" ContentType="image/jpeg"/>
  <Override PartName="/xl/drawings/_rels/drawing1.xml.rels" ContentType="application/vnd.openxmlformats-package.relationships+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19.xml" ContentType="application/vnd.openxmlformats-officedocument.drawing+xml"/>
  <Override PartName="/xl/drawings/drawing36.xml" ContentType="application/vnd.openxmlformats-officedocument.drawing+xml"/>
  <Override PartName="/xl/drawings/drawing8.xml" ContentType="application/vnd.openxmlformats-officedocument.drawing+xml"/>
  <Override PartName="/xl/drawings/drawing13.xml" ContentType="application/vnd.openxmlformats-officedocument.drawing+xml"/>
  <Override PartName="/xl/drawings/drawing30.xml" ContentType="application/vnd.openxmlformats-officedocument.drawing+xml"/>
  <Override PartName="/xl/drawings/drawing2.xml" ContentType="application/vnd.openxmlformats-officedocument.drawing+xml"/>
  <Override PartName="/xl/drawings/drawing28.xml" ContentType="application/vnd.openxmlformats-officedocument.drawing+xml"/>
  <Override PartName="/xl/drawings/drawing31.xml" ContentType="application/vnd.openxmlformats-officedocument.drawing+xml"/>
  <Override PartName="/xl/drawings/drawing3.xml" ContentType="application/vnd.openxmlformats-officedocument.drawing+xml"/>
  <Override PartName="/xl/drawings/drawing29.xml" ContentType="application/vnd.openxmlformats-officedocument.drawing+xml"/>
  <Override PartName="/xl/drawings/drawing32.xml" ContentType="application/vnd.openxmlformats-officedocument.drawing+xml"/>
  <Override PartName="/xl/drawings/drawing4.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6.xml" ContentType="application/vnd.openxmlformats-officedocument.drawing+xml"/>
  <Override PartName="/xl/drawings/drawing11.xml" ContentType="application/vnd.openxmlformats-officedocument.drawing+xml"/>
  <Override PartName="/xl/drawings/drawing35.xml" ContentType="application/vnd.openxmlformats-officedocument.drawing+xml"/>
  <Override PartName="/xl/drawings/drawing7.xml" ContentType="application/vnd.openxmlformats-officedocument.drawing+xml"/>
  <Override PartName="/xl/drawings/drawing12.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drawings/drawing1.xml" ContentType="application/vnd.openxmlformats-officedocument.drawing+xml"/>
  <Override PartName="/xl/drawings/drawing27.xml" ContentType="application/vnd.openxmlformats-officedocument.drawing+xml"/>
  <Override PartName="/xl/drawings/drawing9.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887" firstSheet="0" activeTab="5"/>
  </bookViews>
  <sheets>
    <sheet name="Index" sheetId="1" state="visible" r:id="rId2"/>
    <sheet name="GeneralInfo" sheetId="2" state="visible" r:id="rId3"/>
    <sheet name="Declaration" sheetId="3" state="visible" r:id="rId4"/>
    <sheet name="Summary" sheetId="4" state="visible" r:id="rId5"/>
    <sheet name="Taxonomy" sheetId="5" state="hidden" r:id="rId6"/>
    <sheet name="Shareholding Pattern" sheetId="6" state="visible" r:id="rId7"/>
    <sheet name="IndHUF" sheetId="7" state="hidden" r:id="rId8"/>
    <sheet name="CGAndSG" sheetId="8" state="hidden" r:id="rId9"/>
    <sheet name="Banks" sheetId="9" state="hidden" r:id="rId10"/>
    <sheet name="OtherIND" sheetId="10" state="hidden" r:id="rId11"/>
    <sheet name="Individuals" sheetId="11" state="hidden" r:id="rId12"/>
    <sheet name="Government" sheetId="12" state="hidden" r:id="rId13"/>
    <sheet name="Institutions" sheetId="13"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7" state="hidden" r:id="rId28"/>
    <sheet name="NBFC" sheetId="28" state="hidden" r:id="rId29"/>
    <sheet name="EmpTrust" sheetId="29" state="hidden" r:id="rId30"/>
    <sheet name="OD" sheetId="30" state="hidden" r:id="rId31"/>
    <sheet name="Other_NonInsti" sheetId="31" state="hidden" r:id="rId32"/>
    <sheet name="DRHolder" sheetId="32" state="hidden" r:id="rId33"/>
    <sheet name="EBT" sheetId="33" state="hidden" r:id="rId34"/>
    <sheet name="Unclaimed_Prom" sheetId="34" state="hidden" r:id="rId35"/>
    <sheet name="TextBlock" sheetId="35" state="hidden" r:id="rId36"/>
    <sheet name="PAC_Public" sheetId="36" state="hidden" r:id="rId37"/>
    <sheet name="Unclaimed_Public" sheetId="37" state="hidden" r:id="rId38"/>
  </sheets>
  <definedNames>
    <definedName function="false" hidden="true" localSheetId="4" name="_xlnm._FilterDatabase" vbProcedure="false">Taxonomy!$A$1:$Y$700</definedName>
    <definedName function="false" hidden="false" name="AR" vbProcedure="false">Banks!$AA$7</definedName>
    <definedName function="false" hidden="false" name="half" vbProcedure="false">GeneralInfo!$S$4:$S$5</definedName>
    <definedName function="false" hidden="false" name="pre" vbProcedure="false">GeneralInfo!$S$1:$S$3</definedName>
    <definedName function="false" hidden="false" name="yy" vbProcedure="false">GeneralInfo!$S$1:$S$5</definedName>
    <definedName function="false" hidden="false" name="_xlfn_IFERROR" vbProcedure="fals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<sst xmlns="http://schemas.openxmlformats.org/spreadsheetml/2006/main" count="10029" uniqueCount="1094">
  <si>
    <t xml:space="preserve">                                      XBRL Excel Utility</t>
  </si>
  <si>
    <t xml:space="preserve">1.</t>
  </si>
  <si>
    <t xml:space="preserve">Overview</t>
  </si>
  <si>
    <t xml:space="preserve">2.</t>
  </si>
  <si>
    <t xml:space="preserve">Before you begin</t>
  </si>
  <si>
    <t xml:space="preserve">3.</t>
  </si>
  <si>
    <t xml:space="preserve">Index</t>
  </si>
  <si>
    <t xml:space="preserve">4.</t>
  </si>
  <si>
    <t xml:space="preserve">Steps for filing Shareholding Pattern</t>
  </si>
  <si>
    <t xml:space="preserve">1. Overview</t>
  </si>
  <si>
    <t xml:space="preserve">The excel utility can be used for creating the XBRL/XML file for efiling of shareholding pattern. </t>
  </si>
  <si>
    <t xml:space="preserve">Shareholding pattern XBRL filling consists of two processes. Firstly generation of XBRL/XML file of the Shareholding pattern, and upload of generated XBRL/XML file to BSE Listing Center.</t>
  </si>
  <si>
    <t xml:space="preserve"> 2.  Before you begin</t>
  </si>
  <si>
    <t xml:space="preserve">1. The version of Microsoft Excel in your system should be Microsoft Office Excel 2007 and above.</t>
  </si>
  <si>
    <t xml:space="preserve">2. The system should have a file compression software to unzip excel utility file.</t>
  </si>
  <si>
    <t xml:space="preserve">3. Make sure that you have downloaded the latest Excel Utility from BSE Website to your local system.</t>
  </si>
  <si>
    <t xml:space="preserve">4. Make sure that you have downloaded the Chrome Browser to view report generated from Excel utility</t>
  </si>
  <si>
    <t xml:space="preserve">5. Please enable the Macros (if disabled) as per instructions given in manual, so that all the functionalities of  Excel Utility works fine. Please first go through Enable Macro - Manual attached with zip file.</t>
  </si>
  <si>
    <t xml:space="preserve">3. Index </t>
  </si>
  <si>
    <t xml:space="preserve">Details of general information about company</t>
  </si>
  <si>
    <t xml:space="preserve">General Info</t>
  </si>
  <si>
    <t xml:space="preserve">Declaration</t>
  </si>
  <si>
    <t xml:space="preserve">Summary</t>
  </si>
  <si>
    <t xml:space="preserve">Shareholding Pattern</t>
  </si>
  <si>
    <t xml:space="preserve">4.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</si>
  <si>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</si>
  <si>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 xml:space="preserve">II. Validating Sheets:  Click on the ''Validate "  button to ensure that the sheet has been properly filled and also data has been furnished in proper format. If there are some errors on the sheet, excel utility will prompt you about the same.</t>
  </si>
  <si>
    <t xml:space="preserve">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</si>
  <si>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</si>
  <si>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</si>
  <si>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</si>
  <si>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</si>
  <si>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5. Fill up the Shareholding Pattern</t>
  </si>
  <si>
    <t xml:space="preserve">1. Cells with red fonts indicate mandatory fields. </t>
  </si>
  <si>
    <t xml:space="preserve">2. If mandatory field is left empty, then Utility will not allow you to proceed further for generating XML.</t>
  </si>
  <si>
    <t xml:space="preserve">3. You are not allowed to enter data in the Grey Cells.</t>
  </si>
  <si>
    <t xml:space="preserve">4. If fields are not applicable to your company then leave it blank. Do not insert Zero unless it is a mandatory field.</t>
  </si>
  <si>
    <t xml:space="preserve">5. Data provided must be in correct format, otherwise Utility will not allow you to proceed further for generating XML.</t>
  </si>
  <si>
    <t xml:space="preserve">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</si>
  <si>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</si>
  <si>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</si>
  <si>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</si>
  <si>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</si>
  <si>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 xml:space="preserve">Equity Shares</t>
  </si>
  <si>
    <t xml:space="preserve">Pre-listing</t>
  </si>
  <si>
    <t xml:space="preserve">June</t>
  </si>
  <si>
    <t xml:space="preserve">Yes</t>
  </si>
  <si>
    <t xml:space="preserve">Preference Shares</t>
  </si>
  <si>
    <t xml:space="preserve">Quarterly</t>
  </si>
  <si>
    <t xml:space="preserve">September</t>
  </si>
  <si>
    <t xml:space="preserve">No</t>
  </si>
  <si>
    <t xml:space="preserve">Capital Restructuring</t>
  </si>
  <si>
    <t xml:space="preserve">Differential Voting Rights</t>
  </si>
  <si>
    <t xml:space="preserve">December</t>
  </si>
  <si>
    <t xml:space="preserve">Half yearly</t>
  </si>
  <si>
    <t xml:space="preserve">March</t>
  </si>
  <si>
    <t xml:space="preserve">Yearly</t>
  </si>
  <si>
    <t xml:space="preserve">Regulation 31 (1) (a)</t>
  </si>
  <si>
    <t xml:space="preserve">General information about company</t>
  </si>
  <si>
    <t xml:space="preserve">Regulation 31 (1) (b)</t>
  </si>
  <si>
    <t xml:space="preserve">Scrip code</t>
  </si>
  <si>
    <t xml:space="preserve">Regulation 31 (1) (c)</t>
  </si>
  <si>
    <t xml:space="preserve">Name of the company</t>
  </si>
  <si>
    <t xml:space="preserve">SHILCHAR TECHNOLOGIES LIMITED</t>
  </si>
  <si>
    <t xml:space="preserve">Regulation 31 (1)</t>
  </si>
  <si>
    <t xml:space="preserve">Whether company is SME</t>
  </si>
  <si>
    <t xml:space="preserve">Class of Security</t>
  </si>
  <si>
    <t xml:space="preserve">Type of report</t>
  </si>
  <si>
    <t xml:space="preserve">Quarter Ended / Half year ended/Date of Report (For Prelisting / Allotment)</t>
  </si>
  <si>
    <t xml:space="preserve">31-12-2017</t>
  </si>
  <si>
    <t xml:space="preserve">Date of allotment / extinguishment (in case Capital Restructuring selected) / Listing Date</t>
  </si>
  <si>
    <t xml:space="preserve">Shareholding pattern filed under</t>
  </si>
  <si>
    <t xml:space="preserve">Micro@213Vista</t>
  </si>
  <si>
    <t xml:space="preserve">Sr. No.</t>
  </si>
  <si>
    <t xml:space="preserve">Particular</t>
  </si>
  <si>
    <t xml:space="preserve">Yes/No</t>
  </si>
  <si>
    <t xml:space="preserve">Whether the Listed Entity has issued any partly paid up shares?</t>
  </si>
  <si>
    <t xml:space="preserve">Whether the listed entity has issued any partly paid up shares</t>
  </si>
  <si>
    <t xml:space="preserve">Whether the Listed Entity has issued any Convertible Securities ?</t>
  </si>
  <si>
    <t xml:space="preserve">Whether the listed entity has issued any convertible securities</t>
  </si>
  <si>
    <t xml:space="preserve">Whether the Listed Entity has issued any Warrants ?</t>
  </si>
  <si>
    <t xml:space="preserve">Whether the listed entity has issued any warrants</t>
  </si>
  <si>
    <t xml:space="preserve">Whether the Listed Entity has any shares against which depository receipts are issued?</t>
  </si>
  <si>
    <t xml:space="preserve">Whether the listed entity has any shares against which depository receipts are issued</t>
  </si>
  <si>
    <t xml:space="preserve">Whether the Listed Entity has any shares in locked-in?</t>
  </si>
  <si>
    <t xml:space="preserve">Whether the listed entity has any shares in locked-in</t>
  </si>
  <si>
    <t xml:space="preserve">Whether any shares held by promoters are pledge or otherwise encumbered?</t>
  </si>
  <si>
    <t xml:space="preserve">Whether any shares held by promoters are pledge or otherwise encumbered</t>
  </si>
  <si>
    <t xml:space="preserve">Whether company has equity shares with differential voting rights?</t>
  </si>
  <si>
    <t xml:space="preserve">Whether company has equity shares with differential voting rights</t>
  </si>
  <si>
    <t xml:space="preserve">Number of shareholders</t>
  </si>
  <si>
    <t xml:space="preserve">Number of fully paid up equity shares</t>
  </si>
  <si>
    <t xml:space="preserve">Number of partly paid-up equity shares</t>
  </si>
  <si>
    <t xml:space="preserve">Number of shares underlying outstanding depository receipts</t>
  </si>
  <si>
    <t xml:space="preserve">Total number of shares</t>
  </si>
  <si>
    <t xml:space="preserve">Shareholding as a percentage of total number of shares held by promoters and public shareholders and custodians or DR holders</t>
  </si>
  <si>
    <t xml:space="preserve">Number of voting rights held by same class of securities</t>
  </si>
  <si>
    <t xml:space="preserve">Number of voting rights held by differential voting rights</t>
  </si>
  <si>
    <t xml:space="preserve">Total Number of voting rights</t>
  </si>
  <si>
    <t xml:space="preserve">Percentage of total number of voting rights</t>
  </si>
  <si>
    <t xml:space="preserve">Number of shares underlying outstanding convertible securities</t>
  </si>
  <si>
    <t xml:space="preserve">Number of warrant</t>
  </si>
  <si>
    <t xml:space="preserve">Total shareholding as a percentage assuming full conversion of convertible securities</t>
  </si>
  <si>
    <t xml:space="preserve">Number of the locked-in-shares </t>
  </si>
  <si>
    <t xml:space="preserve">Locked-in-shares as a percentage of total number of shares</t>
  </si>
  <si>
    <t xml:space="preserve">Pledged or encumbered - number of shares</t>
  </si>
  <si>
    <t xml:space="preserve">Pledged or encumbered shares held as percentage of total number of shares</t>
  </si>
  <si>
    <t xml:space="preserve">Number of equity shares held in dematerialized form</t>
  </si>
  <si>
    <t xml:space="preserve">Table I - Summary Statement holding of specified securities</t>
  </si>
  <si>
    <t xml:space="preserve">Note  : Data will be automatically populated from shareholding pattern sheet -  Data Entry Restricted in this sheet</t>
  </si>
  <si>
    <t xml:space="preserve">Category
(I)</t>
  </si>
  <si>
    <t xml:space="preserve">Category of shareholder
(II)</t>
  </si>
  <si>
    <t xml:space="preserve">Nos. Of shareholders
(III)</t>
  </si>
  <si>
    <t xml:space="preserve">No. of fully paid up equity shares held
(IV)</t>
  </si>
  <si>
    <t xml:space="preserve">No. Of Partly paid-up equity shares held
(V)</t>
  </si>
  <si>
    <t xml:space="preserve">No. Of shares underlying Depository Receipts
(VI)</t>
  </si>
  <si>
    <t xml:space="preserve">Total nos. shares
held
(VII) = (IV)+(V)+ (VI)</t>
  </si>
  <si>
    <t xml:space="preserve">Shareholding as a % of total no. of shares (calculated as per SCRR, 1957)
(VIII)
As a % of (A+B+C2)</t>
  </si>
  <si>
    <t xml:space="preserve">Number of Voting Rights
held in each class of
securities
(IX)</t>
  </si>
  <si>
    <t xml:space="preserve">No. Of Shares Underlying Outstanding convertible securities
(X)</t>
  </si>
  <si>
    <t xml:space="preserve">No. of Shares Underlying Outstanding Warrants (Xi)</t>
  </si>
  <si>
    <t xml:space="preserve">No. Of Shares Underlying Outstanding convertible securities and No. Of Warrants
(Xi) (a)</t>
  </si>
  <si>
    <t xml:space="preserve">Shareholding , as a % assuming full conversion of convertible securities ( as a percentage of diluted share capital)
(XI)= (VII)+(X)
As a % of (A+B+C2)</t>
  </si>
  <si>
    <t xml:space="preserve">Number of Locked in shares
(XII)</t>
  </si>
  <si>
    <t xml:space="preserve">Number of Shares pledged or otherwise encumbered
(XIII)</t>
  </si>
  <si>
    <t xml:space="preserve">Number of equity shares held in dematerialized form 
(XIV)</t>
  </si>
  <si>
    <t xml:space="preserve">No of Voting  (XIV)  Rights</t>
  </si>
  <si>
    <t xml:space="preserve">Total as a % of
(A+B+C)</t>
  </si>
  <si>
    <t xml:space="preserve">Class
eg:
X</t>
  </si>
  <si>
    <t xml:space="preserve">Class
eg:y</t>
  </si>
  <si>
    <t xml:space="preserve">Total</t>
  </si>
  <si>
    <t xml:space="preserve">No.
(a)</t>
  </si>
  <si>
    <t xml:space="preserve">As a % of total Shares held
(b)</t>
  </si>
  <si>
    <t xml:space="preserve">(A)</t>
  </si>
  <si>
    <t xml:space="preserve">Promoter &amp; Promoter Group</t>
  </si>
  <si>
    <t xml:space="preserve">(B)</t>
  </si>
  <si>
    <t xml:space="preserve">Public</t>
  </si>
  <si>
    <t xml:space="preserve">(C)</t>
  </si>
  <si>
    <t xml:space="preserve">Non Promoter- Non Public</t>
  </si>
  <si>
    <t xml:space="preserve">(C1)</t>
  </si>
  <si>
    <t xml:space="preserve">Shares underlying DRs</t>
  </si>
  <si>
    <t xml:space="preserve">(C2)</t>
  </si>
  <si>
    <t xml:space="preserve">Shares held by Employee Trusts</t>
  </si>
  <si>
    <t xml:space="preserve">prefix</t>
  </si>
  <si>
    <t xml:space="preserve">label</t>
  </si>
  <si>
    <t xml:space="preserve">name</t>
  </si>
  <si>
    <t xml:space="preserve">depth</t>
  </si>
  <si>
    <t xml:space="preserve">order</t>
  </si>
  <si>
    <t xml:space="preserve">ID</t>
  </si>
  <si>
    <t xml:space="preserve">label1</t>
  </si>
  <si>
    <t xml:space="preserve">label2</t>
  </si>
  <si>
    <t xml:space="preserve">ScheduleName</t>
  </si>
  <si>
    <t xml:space="preserve">Type</t>
  </si>
  <si>
    <t xml:space="preserve">enumerations</t>
  </si>
  <si>
    <t xml:space="preserve">substitutionGroup</t>
  </si>
  <si>
    <t xml:space="preserve">balance</t>
  </si>
  <si>
    <t xml:space="preserve">periodType</t>
  </si>
  <si>
    <t xml:space="preserve">abstract</t>
  </si>
  <si>
    <t xml:space="preserve">nillable</t>
  </si>
  <si>
    <t xml:space="preserve">xbrldt:typedDomainRef</t>
  </si>
  <si>
    <t xml:space="preserve">restriction base</t>
  </si>
  <si>
    <t xml:space="preserve">role</t>
  </si>
  <si>
    <t xml:space="preserve">Publisher</t>
  </si>
  <si>
    <t xml:space="preserve">Name</t>
  </si>
  <si>
    <t xml:space="preserve">Paragraph</t>
  </si>
  <si>
    <t xml:space="preserve">busssinesRules</t>
  </si>
  <si>
    <t xml:space="preserve">in-bse-shp</t>
  </si>
  <si>
    <t xml:space="preserve">GeneralInformationAbstract</t>
  </si>
  <si>
    <t xml:space="preserve">General information [Abstract]</t>
  </si>
  <si>
    <t xml:space="preserve">in-bse-shp_GeneralInformationAbstract</t>
  </si>
  <si>
    <t xml:space="preserve">DetailsOfGeneralInformationAboutCompany</t>
  </si>
  <si>
    <t xml:space="preserve">xbrli:stringItemType</t>
  </si>
  <si>
    <t xml:space="preserve">xbrli:item</t>
  </si>
  <si>
    <t xml:space="preserve">duration</t>
  </si>
  <si>
    <t xml:space="preserve">true</t>
  </si>
  <si>
    <t xml:space="preserve">ScripCode</t>
  </si>
  <si>
    <t xml:space="preserve">in-bse-shp_ScripCode</t>
  </si>
  <si>
    <t xml:space="preserve">in-bse-shp-types:ScripCode</t>
  </si>
  <si>
    <t xml:space="preserve">false</t>
  </si>
  <si>
    <t xml:space="preserve">This is a mandatory field. Should be valid SCRIP CODE  as per BSE Scrip Code Format. </t>
  </si>
  <si>
    <t xml:space="preserve">NameOfTheCompany</t>
  </si>
  <si>
    <t xml:space="preserve">in-bse-shp_NameOfTheCompany</t>
  </si>
  <si>
    <t xml:space="preserve">This is a mandatory field. Please enter company name.</t>
  </si>
  <si>
    <t xml:space="preserve">ClassOfSecurity</t>
  </si>
  <si>
    <t xml:space="preserve">in-bse-shp_ClassOfSecurity</t>
  </si>
  <si>
    <t xml:space="preserve">in-bse-shp-types:ClassOfSecurity</t>
  </si>
  <si>
    <t xml:space="preserve">TypeOfReport</t>
  </si>
  <si>
    <t xml:space="preserve">in-bse-shp_TypeOfReport</t>
  </si>
  <si>
    <t xml:space="preserve">in-bse-shp-types:TypeOfReport</t>
  </si>
  <si>
    <t xml:space="preserve">(Pre-listing)(Quarterly)(Additional)</t>
  </si>
  <si>
    <t xml:space="preserve">This is a mandatory field. Please select value from the drop-down.</t>
  </si>
  <si>
    <t xml:space="preserve">DateOfReport</t>
  </si>
  <si>
    <t xml:space="preserve">in-bse-shp_DateOfReport</t>
  </si>
  <si>
    <t xml:space="preserve">xbrli:dateItemType</t>
  </si>
  <si>
    <t xml:space="preserve">instant</t>
  </si>
  <si>
    <t xml:space="preserve">This is a mandatory field if you select type of report as "Quarterly". Please enter date in "dd-mm-yyyy" format.</t>
  </si>
  <si>
    <t xml:space="preserve">DateOfAllotment</t>
  </si>
  <si>
    <t xml:space="preserve">in-bse-shp_DateOfAllotment</t>
  </si>
  <si>
    <t xml:space="preserve">This is a mandatory field if you select type of report as "Pre-listing" or "Capital Restructuring". Please enter date in "dd-mm-yyyy" format.</t>
  </si>
  <si>
    <t xml:space="preserve">DateOfListing</t>
  </si>
  <si>
    <t xml:space="preserve">ShareholdingPatternFiledUnder</t>
  </si>
  <si>
    <t xml:space="preserve">in-bse-shp_ShareholdingPatternFiledUnder</t>
  </si>
  <si>
    <t xml:space="preserve">in-bse-shp-types:TypeOfShareholdingPattern</t>
  </si>
  <si>
    <t xml:space="preserve">WhetherCompanyIsSME</t>
  </si>
  <si>
    <t xml:space="preserve">xbrli:booleanItemType</t>
  </si>
  <si>
    <t xml:space="preserve">This is a mandatory field. Value must be "Yes" or "No", Select from drop down list.</t>
  </si>
  <si>
    <t xml:space="preserve">WhetherCompanyHasEquitySharesWithDifferentialVotingRights</t>
  </si>
  <si>
    <t xml:space="preserve">in-bse-shp_WhetherCompanyHasEquitySharesWithDifferentialVotingRights</t>
  </si>
  <si>
    <t xml:space="preserve">WhetherTheListedEntityHasIssuedAnyPartlyPaidUpShares</t>
  </si>
  <si>
    <t xml:space="preserve">in-bse-shp_WhetherTheListedEntityHasIssuedAnyPartlyPaidUpShares</t>
  </si>
  <si>
    <t xml:space="preserve">WhetherTheListedEntityHasIssuedAnyConvertibleSecurities</t>
  </si>
  <si>
    <t xml:space="preserve">in-bse-shp_WhetherTheListedEntityHasIssuedAnyConvertibleSecurities</t>
  </si>
  <si>
    <t xml:space="preserve">WhetherTheListedEntityHasIssuedAnyWarrants</t>
  </si>
  <si>
    <t xml:space="preserve">in-bse-shp_WhetherTheListedEntityHasIssuedAnyWarrants</t>
  </si>
  <si>
    <t xml:space="preserve">WhetherTheListedEntityHasAnySharesAgainstWhichDepositoryReceiptsAreIssued</t>
  </si>
  <si>
    <t xml:space="preserve">in-bse-shp_WhetherTheListedEntityHasAnySharesAgainstWhichDepositoryReceiptsAreIssued</t>
  </si>
  <si>
    <t xml:space="preserve">WhetherTheListedEntityHasAnySharesInLockedIn</t>
  </si>
  <si>
    <t xml:space="preserve">in-bse-shp_WhetherTheListedEntityHasAnySharesInLockedIn</t>
  </si>
  <si>
    <t xml:space="preserve">WhetherAnySharesHeldByPromotersArePledgeOrOtherwiseEncumbered</t>
  </si>
  <si>
    <t xml:space="preserve">in-bse-shp_WhetherAnySharesHeldByPromotersArePledgeOrOtherwiseEncumbered</t>
  </si>
  <si>
    <t xml:space="preserve">DetailsOfSpecifiedSecuritiesAbstract</t>
  </si>
  <si>
    <t xml:space="preserve">Details of specified securities [Abstract]</t>
  </si>
  <si>
    <t xml:space="preserve">in-bse-shp_DetailsOfSpecifiedSecuritiesAbstract</t>
  </si>
  <si>
    <t xml:space="preserve">SummaryStatementHoldingOfSpecifiedSecurities</t>
  </si>
  <si>
    <t xml:space="preserve">DetailsOfSpecifiedSecuritiesTable</t>
  </si>
  <si>
    <t xml:space="preserve">Details of specified securities [Table]</t>
  </si>
  <si>
    <t xml:space="preserve">in-bse-shp_DetailsOfSpecifiedSecuritiesTable</t>
  </si>
  <si>
    <t xml:space="preserve">xbrldt:hypercubeItem</t>
  </si>
  <si>
    <t xml:space="preserve">CategoryOfShareholdersAxis</t>
  </si>
  <si>
    <t xml:space="preserve">Category of shareholders [Axis]</t>
  </si>
  <si>
    <t xml:space="preserve">in-bse-shp_CategoryOfShareholdersAxis</t>
  </si>
  <si>
    <t xml:space="preserve">xbrldt:dimensionItem</t>
  </si>
  <si>
    <t xml:space="preserve">ShareholdingPatternMember</t>
  </si>
  <si>
    <t xml:space="preserve">Shareholding pattern [Member]</t>
  </si>
  <si>
    <t xml:space="preserve">in-bse-shp_ShareholdingPatternMember</t>
  </si>
  <si>
    <t xml:space="preserve">nonnum:domainItemType</t>
  </si>
  <si>
    <t xml:space="preserve">ShareholdingOfPromoterAndPromoterGroupMember</t>
  </si>
  <si>
    <t xml:space="preserve">Shareholding of promoter and promoter group [Member]</t>
  </si>
  <si>
    <t xml:space="preserve">in-bse-shp_ShareholdingOfPromoterAndPromoterGroupMember</t>
  </si>
  <si>
    <t xml:space="preserve">PublicShareholdingMember</t>
  </si>
  <si>
    <t xml:space="preserve">Public shareholding [Member]</t>
  </si>
  <si>
    <t xml:space="preserve">in-bse-shp_PublicShareholdingMember</t>
  </si>
  <si>
    <t xml:space="preserve">CustodianOrDRHolderMember</t>
  </si>
  <si>
    <t xml:space="preserve">Custodian or DR holder [Member]</t>
  </si>
  <si>
    <t xml:space="preserve">in-bse-shp_CustodianOrDRHolderMember</t>
  </si>
  <si>
    <t xml:space="preserve">EmployeeBenefitsTrustsMember</t>
  </si>
  <si>
    <t xml:space="preserve">Employee benefits trusts [Member]</t>
  </si>
  <si>
    <t xml:space="preserve">in-bse-shp_EmployeeBenefitsTrustsMember</t>
  </si>
  <si>
    <t xml:space="preserve">DetailsOfSpecifiedSecuritiesLineItems</t>
  </si>
  <si>
    <t xml:space="preserve">Details of specified securities [Line items]</t>
  </si>
  <si>
    <t xml:space="preserve">in-bse-shp_DetailsOfSpecifiedSecuritiesLineItems</t>
  </si>
  <si>
    <t xml:space="preserve">NumberOfShareholders</t>
  </si>
  <si>
    <t xml:space="preserve">in-bse-shp_NumberOfShareholders</t>
  </si>
  <si>
    <t xml:space="preserve">xbrli:decimalItemType</t>
  </si>
  <si>
    <t xml:space="preserve">NumberOfFullyPaidUpEquityShares</t>
  </si>
  <si>
    <t xml:space="preserve">in-bse-shp_NumberOfFullyPaidUpEquityShares</t>
  </si>
  <si>
    <t xml:space="preserve">xbrli:sharesItemType</t>
  </si>
  <si>
    <t xml:space="preserve">NumberOfPartlyPaidUpEquityShares</t>
  </si>
  <si>
    <t xml:space="preserve">in-bse-shp_NumberOfPartlyPaidUpEquityShares</t>
  </si>
  <si>
    <t xml:space="preserve">NumberOfSharesUnderlyingOutstandingDepositoryReceipts</t>
  </si>
  <si>
    <t xml:space="preserve">in-bse-shp_NumberOfSharesUnderlyingOutstandingDepositoryReceipts</t>
  </si>
  <si>
    <t xml:space="preserve">NumberOfShares</t>
  </si>
  <si>
    <t xml:space="preserve">in-bse-shp_NumberOfShares</t>
  </si>
  <si>
    <t xml:space="preserve">ShareholdingAsAPercentageOfTotalNumberOfShares</t>
  </si>
  <si>
    <t xml:space="preserve">in-bse-shp_ShareholdingAsAPercentageOfTotalNumberOfShares</t>
  </si>
  <si>
    <t xml:space="preserve">num:percentItemType</t>
  </si>
  <si>
    <t xml:space="preserve">In case of public share holding percentage can not be less than one percentage.</t>
  </si>
  <si>
    <t xml:space="preserve">NumberOfVotingRightsHeldInEachClassOfSecuritiesAbstract</t>
  </si>
  <si>
    <t xml:space="preserve">Number of voting rights held in each class of securities [Abstract]</t>
  </si>
  <si>
    <t xml:space="preserve">in-bse-shp_NumberOfVotingRightsHeldInEachClassOfSecuritiesAbstract</t>
  </si>
  <si>
    <t xml:space="preserve">NumberOfVotingRightsHeldBySameClassOfSecurities</t>
  </si>
  <si>
    <t xml:space="preserve">in-bse-shp_NumberOfVotingRightsHeldBySameClassOfSecurities</t>
  </si>
  <si>
    <t xml:space="preserve">Value must be equal to Fully paid up shares</t>
  </si>
  <si>
    <t xml:space="preserve">NumberOfVotingRightsHeldByDifferentialVotingRights</t>
  </si>
  <si>
    <t xml:space="preserve">in-bse-shp_NumberOfVotingRightsHeldByDifferentialVotingRights</t>
  </si>
  <si>
    <t xml:space="preserve">NumberOfVotingRights</t>
  </si>
  <si>
    <t xml:space="preserve">Total number of voting rights</t>
  </si>
  <si>
    <t xml:space="preserve">in-bse-shp_NumberOfVotingRights</t>
  </si>
  <si>
    <t xml:space="preserve">PercentageOfTotalVotingRights</t>
  </si>
  <si>
    <t xml:space="preserve">in-bse-shp_PercentageOfTotalVotingRights</t>
  </si>
  <si>
    <t xml:space="preserve">NumberOfSharesUnderlyingOutstandingConvertibleSecurities</t>
  </si>
  <si>
    <t xml:space="preserve">in-bse-shp_NumberOfSharesUnderlyingOutstandingConvertibleSecurities</t>
  </si>
  <si>
    <t xml:space="preserve">NumberOfWarrants</t>
  </si>
  <si>
    <t xml:space="preserve">in-bse-shp_NumberOfWarrants</t>
  </si>
  <si>
    <t xml:space="preserve">NumberOfConvertibleSecuritiesAndWarrants</t>
  </si>
  <si>
    <t xml:space="preserve">Number of warrant and convertible securities</t>
  </si>
  <si>
    <t xml:space="preserve">in-bse-shp_NumberOfConvertibleSecuritiesAndWarrants</t>
  </si>
  <si>
    <t xml:space="preserve">ShareholdingAsAPercentageAssumingFullConversionOfConvertibleSecuritiesAndWarrants</t>
  </si>
  <si>
    <t xml:space="preserve">in-bse-shp_ShareholdingAsAPercentageAssumingFullConversionOfConvertibleSecuritiesAndWarrants</t>
  </si>
  <si>
    <t xml:space="preserve">DetailsOfTheLockedInSharesAbstract</t>
  </si>
  <si>
    <t xml:space="preserve">Details of the locked-in-shares [Abstract]</t>
  </si>
  <si>
    <t xml:space="preserve">in-bse-shp_DetailsOfTheLockedInSharesAbstract</t>
  </si>
  <si>
    <t xml:space="preserve">NumberOfTheLockedInShares</t>
  </si>
  <si>
    <t xml:space="preserve">in-bse-shp_NumberOfTheLockedInShares</t>
  </si>
  <si>
    <t xml:space="preserve">Value should be less than or equal to fully paid up shares</t>
  </si>
  <si>
    <t xml:space="preserve">LockedInSharesAsAPercentageOfTotalNumberOfShares</t>
  </si>
  <si>
    <t xml:space="preserve">in-bse-shp_</t>
  </si>
  <si>
    <t xml:space="preserve">NumberOfSharesPledgedOrOtherwiseEncumberedAbstract</t>
  </si>
  <si>
    <t xml:space="preserve">Number of Shares pledged or otherwise encumbered [Abstract]</t>
  </si>
  <si>
    <t xml:space="preserve">in-bse-shp_NumberOfSharesPledgedOrOtherwiseEncumberedAbstract</t>
  </si>
  <si>
    <t xml:space="preserve">PledgedOrEncumberedNumberOfShares</t>
  </si>
  <si>
    <t xml:space="preserve">in-bse-shp_PledgedOrEncumberedNumberOfShares</t>
  </si>
  <si>
    <t xml:space="preserve">PledgedOrEncumberedSharesHeldAsPercentageOfTotalNumberOfShares</t>
  </si>
  <si>
    <t xml:space="preserve">in-bse-shp_PledgedOrEncumberedSharesHeldAsPercentageOfTotalNumberOfShares</t>
  </si>
  <si>
    <t xml:space="preserve">Value should be less than or equal to total no of shares.</t>
  </si>
  <si>
    <t xml:space="preserve">NumberOfEquitySharesHeldInDematerializedForm</t>
  </si>
  <si>
    <t xml:space="preserve">in-bse-shp_NumberOfEquitySharesHeldInDematerializedForm</t>
  </si>
  <si>
    <t xml:space="preserve">DetailsOfShareholdingPatternAbstract</t>
  </si>
  <si>
    <t xml:space="preserve">Details of shareholding pattern [Abstract]</t>
  </si>
  <si>
    <t xml:space="preserve">in-bse-shp_DetailsOfShareholdingPatternAbstract</t>
  </si>
  <si>
    <t xml:space="preserve">StatementShowingShareholdingPattern</t>
  </si>
  <si>
    <t xml:space="preserve">DetailsOfShareholdingPatternTable</t>
  </si>
  <si>
    <t xml:space="preserve">Details of shareholding pattern [Table]</t>
  </si>
  <si>
    <t xml:space="preserve">in-bse-shp_DetailsOfShareholdingPatternTable</t>
  </si>
  <si>
    <t xml:space="preserve">IndianMember</t>
  </si>
  <si>
    <t xml:space="preserve">Indian [Member]</t>
  </si>
  <si>
    <t xml:space="preserve">in-bse-shp_IndianMember</t>
  </si>
  <si>
    <t xml:space="preserve">IndividualsOrHinduUndividedFamilyMember</t>
  </si>
  <si>
    <t xml:space="preserve">Individuals or Hindu undivided family [Member]</t>
  </si>
  <si>
    <t xml:space="preserve">in-bse-shp_IndividualsOrHinduUndividedFamilyMember</t>
  </si>
  <si>
    <t xml:space="preserve">CentralGovernmentOrStateGovernmentSMember</t>
  </si>
  <si>
    <t xml:space="preserve">Central government or State government(s) [Member]</t>
  </si>
  <si>
    <t xml:space="preserve">in-bse-shp_CentralGovernmentOrStateGovernmentSMember</t>
  </si>
  <si>
    <t xml:space="preserve">IndianFinancialInstitutionsOrBanksMember</t>
  </si>
  <si>
    <t xml:space="preserve">Indian - financial institutions or banks [Member]</t>
  </si>
  <si>
    <t xml:space="preserve">in-bse-shp_IndianFinancialInstitutionsOrBanksMember</t>
  </si>
  <si>
    <t xml:space="preserve">OtherIndianShareholdersMember</t>
  </si>
  <si>
    <t xml:space="preserve">Other Indian shareholders [Member]</t>
  </si>
  <si>
    <t xml:space="preserve">in-bse-shp_OtherIndianShareholdersMember</t>
  </si>
  <si>
    <t xml:space="preserve">ForeignMember</t>
  </si>
  <si>
    <t xml:space="preserve">Foreign [Member]</t>
  </si>
  <si>
    <t xml:space="preserve">in-bse-shp_ForeignMember</t>
  </si>
  <si>
    <t xml:space="preserve">NonResidentIndividualsOrForeignIndividualsMember</t>
  </si>
  <si>
    <t xml:space="preserve">Non-resident individuals or foreign individuals [Member]</t>
  </si>
  <si>
    <t xml:space="preserve">in-bse-shp_NonResidentIndividualsOrForeignIndividualsMember</t>
  </si>
  <si>
    <t xml:space="preserve">ForeignGovernmentMember</t>
  </si>
  <si>
    <t xml:space="preserve">Foreign - Government [Member]</t>
  </si>
  <si>
    <t xml:space="preserve">in-bse-shp_ForeignGovernmentMember</t>
  </si>
  <si>
    <t xml:space="preserve">ForeignInstitutionsMember</t>
  </si>
  <si>
    <t xml:space="preserve">Foreign - institutions [Member]</t>
  </si>
  <si>
    <t xml:space="preserve">in-bse-shp_ForeignInstitutionsMember</t>
  </si>
  <si>
    <t xml:space="preserve">ForeignPortfolioInvestorMember</t>
  </si>
  <si>
    <t xml:space="preserve">Foreign portfolio investor [Member]</t>
  </si>
  <si>
    <t xml:space="preserve">in-bse-shp_ForeignPortfolioInvestorMember</t>
  </si>
  <si>
    <t xml:space="preserve">OtherForeignShareholdersMember</t>
  </si>
  <si>
    <t xml:space="preserve">Other foreign shareholders [Member]</t>
  </si>
  <si>
    <t xml:space="preserve">in-bse-shp_OtherForeignShareholdersMember</t>
  </si>
  <si>
    <t xml:space="preserve">InstitutionsMember</t>
  </si>
  <si>
    <t xml:space="preserve">Institutions [Member]</t>
  </si>
  <si>
    <t xml:space="preserve">in-bse-shp_InstitutionsMember</t>
  </si>
  <si>
    <t xml:space="preserve">MutualFundsOrUtiMember</t>
  </si>
  <si>
    <t xml:space="preserve">Mutual funds or UTI [Member]</t>
  </si>
  <si>
    <t xml:space="preserve">in-bse-shp_MutualFundsOrUtiMember</t>
  </si>
  <si>
    <t xml:space="preserve">VentureCapitalFundsMember</t>
  </si>
  <si>
    <t xml:space="preserve">Venture capital funds [Member]</t>
  </si>
  <si>
    <t xml:space="preserve">in-bse-shp_VentureCapitalFundsMember</t>
  </si>
  <si>
    <t xml:space="preserve">AlternativeInvestmentFundsMember</t>
  </si>
  <si>
    <t xml:space="preserve">Alternative investment funds [Member]</t>
  </si>
  <si>
    <t xml:space="preserve">in-bse-shp_AlternativeInvestmentFundsMember</t>
  </si>
  <si>
    <t xml:space="preserve">ForeignVentureCapitalInvestorsMember</t>
  </si>
  <si>
    <t xml:space="preserve">Foreign venture capital investors [Member]</t>
  </si>
  <si>
    <t xml:space="preserve">in-bse-shp_ForeignVentureCapitalInvestorsMember</t>
  </si>
  <si>
    <t xml:space="preserve">InstitutionsForeignPortfolioInvestorMember</t>
  </si>
  <si>
    <t xml:space="preserve">Institutions - Foreign portfolio investor [Member]</t>
  </si>
  <si>
    <t xml:space="preserve">in-bse-shp_InstitutionsForeignPortfolioInvestorMember</t>
  </si>
  <si>
    <t xml:space="preserve">FinancialInstitutionOrBanksMember</t>
  </si>
  <si>
    <t xml:space="preserve">Financial Institution or Banks [Member]</t>
  </si>
  <si>
    <t xml:space="preserve">in-bse-shp_FinancialInstitutionOrBanksMember</t>
  </si>
  <si>
    <t xml:space="preserve">InsuranceCompaniesMember</t>
  </si>
  <si>
    <t xml:space="preserve">Insurance Companies [Member]</t>
  </si>
  <si>
    <t xml:space="preserve">in-bse-shp_InsuranceCompaniesMember</t>
  </si>
  <si>
    <t xml:space="preserve">ProvidentFundsOrPensionFundsMember</t>
  </si>
  <si>
    <t xml:space="preserve">Provident Funds or pension funds [Member]</t>
  </si>
  <si>
    <t xml:space="preserve">in-bse-shp_ProvidentFundsOrPensionFundsMember</t>
  </si>
  <si>
    <t xml:space="preserve">OtherInstitutionsMember</t>
  </si>
  <si>
    <t xml:space="preserve">Other institutions [Member]</t>
  </si>
  <si>
    <t xml:space="preserve">in-bse-shp_OtherInstitutionsMember</t>
  </si>
  <si>
    <t xml:space="preserve">GovermentsMember</t>
  </si>
  <si>
    <t xml:space="preserve">Goverments [Member]</t>
  </si>
  <si>
    <t xml:space="preserve">in-bse-shp_GovermentsMember</t>
  </si>
  <si>
    <t xml:space="preserve">CentralGovernmentOrStateGovernmentSOrPresidentOfIndiaMember</t>
  </si>
  <si>
    <t xml:space="preserve">Central Government or State Government(s) or President of India [Member]</t>
  </si>
  <si>
    <t xml:space="preserve">in-bse-shp_CentralGovernmentOrStateGovernmentSOrPresidentOfIndiaMember</t>
  </si>
  <si>
    <t xml:space="preserve">NonInstitutionsMember</t>
  </si>
  <si>
    <t xml:space="preserve">Non-institutions [Member]</t>
  </si>
  <si>
    <t xml:space="preserve">in-bse-shp_NonInstitutionsMember</t>
  </si>
  <si>
    <t xml:space="preserve">IndividualsMember</t>
  </si>
  <si>
    <t xml:space="preserve">Individuals [Member]</t>
  </si>
  <si>
    <t xml:space="preserve">in-bse-shp_IndividualsMember</t>
  </si>
  <si>
    <t xml:space="preserve">IndividualShareholdersHoldingNominalShareCapitalUpToRsTwoLakhMember</t>
  </si>
  <si>
    <t xml:space="preserve">Individual shareholders holding nominal share capital up to Rs two lakh [Member]</t>
  </si>
  <si>
    <t xml:space="preserve">in-bse-shp_IndividualShareholdersHoldingNominalShareCapitalUpToRsTwoLakhMember</t>
  </si>
  <si>
    <t xml:space="preserve">IndividualShareholdersHoldingNominalShareCapitalInExcessOfRsTwoLakhMember</t>
  </si>
  <si>
    <t xml:space="preserve">Individual shareholders holding nominal share capital in excess of Rs two lakh [Member]</t>
  </si>
  <si>
    <t xml:space="preserve">in-bse-shp_IndividualShareholdersHoldingNominalShareCapitalInExcessOfRsTwoLakhMember</t>
  </si>
  <si>
    <t xml:space="preserve">NBFCsRegisteredWithRbiMember</t>
  </si>
  <si>
    <t xml:space="preserve">NBFCs registered with RBI [Member]</t>
  </si>
  <si>
    <t xml:space="preserve">in-bse-shp_NBFCsRegisteredWithRbiMember</t>
  </si>
  <si>
    <t xml:space="preserve">EmployeeTrustsMember</t>
  </si>
  <si>
    <t xml:space="preserve">Employee Trusts [Member]</t>
  </si>
  <si>
    <t xml:space="preserve">in-bse-shp_EmployeeTrustsMember</t>
  </si>
  <si>
    <t xml:space="preserve">fkldsfk</t>
  </si>
  <si>
    <t xml:space="preserve">OverseasDepositoriesMember</t>
  </si>
  <si>
    <t xml:space="preserve">Overseas Depositories [Member]</t>
  </si>
  <si>
    <t xml:space="preserve">in-bse-shp_OverseasDepositoriesMember</t>
  </si>
  <si>
    <t xml:space="preserve">OtherNonInstitutionsMember</t>
  </si>
  <si>
    <t xml:space="preserve">Other non-institutions [Member]</t>
  </si>
  <si>
    <t xml:space="preserve">in-bse-shp_OtherNonInstitutionsMember</t>
  </si>
  <si>
    <t xml:space="preserve">SharesHeldByNonPromoterNonPublicShareholdersMember</t>
  </si>
  <si>
    <t xml:space="preserve">Shares held by non-promoter non-public shareholders [Member]</t>
  </si>
  <si>
    <t xml:space="preserve">in-bse-shp_SharesHeldByNonPromoterNonPublicShareholdersMember</t>
  </si>
  <si>
    <t xml:space="preserve">DetailsOfShareholdingPatternLineItems</t>
  </si>
  <si>
    <t xml:space="preserve">Details of shareholding pattern  [Line items]</t>
  </si>
  <si>
    <t xml:space="preserve">in-bse-shp_DetailsOfShareholdingPatternLineItems</t>
  </si>
  <si>
    <t xml:space="preserve">in-bse-shp_LockedInSharesAsAPercentageOfTotalNumberOfShares</t>
  </si>
  <si>
    <t xml:space="preserve">DisclosureOfNotesOnShareholdingPatternExplanatoryTextBlock</t>
  </si>
  <si>
    <t xml:space="preserve">Disclosure of notes on shareholding pattern</t>
  </si>
  <si>
    <t xml:space="preserve">nonnum:textBlockItemType</t>
  </si>
  <si>
    <t xml:space="preserve">DetailsOfSharesHeldByIndividualsOrHUFAbstract</t>
  </si>
  <si>
    <t xml:space="preserve">Details of shares held by Individuals or HUF [Abstract]</t>
  </si>
  <si>
    <t xml:space="preserve">in-bse-shp_DetailsOfSharesHeldByIndividualsOrHUFAbstract</t>
  </si>
  <si>
    <t xml:space="preserve">ShareholdingPatternIndividualsOrHUF</t>
  </si>
  <si>
    <t xml:space="preserve">DetailsOfSharesHeldByIndividualsOrHUFTable</t>
  </si>
  <si>
    <t xml:space="preserve">Details of shares held by Individuals or HUF [Table]</t>
  </si>
  <si>
    <t xml:space="preserve">in-bse-shp_DetailsOfSharesHeldByIndividualsOrHUFTable</t>
  </si>
  <si>
    <t xml:space="preserve">DetailsSharesHeldByIndividualsOrHUFAxis</t>
  </si>
  <si>
    <t xml:space="preserve">Details shares held by Individuals or HUF  [Axis]</t>
  </si>
  <si>
    <t xml:space="preserve">in-bse-shp_DetailsSharesHeldByIndividualsOrHUFAxis</t>
  </si>
  <si>
    <t xml:space="preserve">DetailsOfSharesHeldByIndividualsOrHUFLineItems</t>
  </si>
  <si>
    <t xml:space="preserve">Details of shares held by Individuals or HUF [Line items]</t>
  </si>
  <si>
    <t xml:space="preserve">in-bse-shp_DetailsOfSharesHeldByIndividualsOrHUFLineItems</t>
  </si>
  <si>
    <t xml:space="preserve">NameOfTheShareholder</t>
  </si>
  <si>
    <t xml:space="preserve">Name of shareholder</t>
  </si>
  <si>
    <t xml:space="preserve">in-bse-shp_NameOfTheShareholder</t>
  </si>
  <si>
    <t xml:space="preserve">PermanentAccountNumberOfShareholder</t>
  </si>
  <si>
    <t xml:space="preserve">Permanent account number of shareholder</t>
  </si>
  <si>
    <t xml:space="preserve">in-bse-shp_PermenantAccountNumberOfShareholder</t>
  </si>
  <si>
    <t xml:space="preserve">PermenantAccountNumberOfShareholder</t>
  </si>
  <si>
    <t xml:space="preserve">in-bse-shp-types:PermanentAccountNumber</t>
  </si>
  <si>
    <t xml:space="preserve">[A-Z][A-Z][A-Z][A-Z][A-Z][0-9][0-9][0-9][0-9][A-Z]
In absence of PAN write : ZZZZZ9999Z</t>
  </si>
  <si>
    <t xml:space="preserve">DetailsOfSharesHeldByCentralGovernmentOrStateGovernmentsAbstract</t>
  </si>
  <si>
    <t xml:space="preserve">Details of shares held by Central government or State government(s) [Abstract]</t>
  </si>
  <si>
    <t xml:space="preserve">in-bse-shp_DetailsOfSharesHeldByCentralGovernmentOrStateGovernmentsAbstract</t>
  </si>
  <si>
    <t xml:space="preserve">ShareholdingPatternCentralGovernmentOrStateGovernments</t>
  </si>
  <si>
    <t xml:space="preserve">DetailsOfSharesHeldByCentralGovernmentOrStateGovernmentsTable</t>
  </si>
  <si>
    <t xml:space="preserve">Details of shares held by Central government or State government(s) [Table]</t>
  </si>
  <si>
    <t xml:space="preserve">in-bse-shp_DetailsOfSharesHeldByCentralGovernmentOrStateGovernmentsTable</t>
  </si>
  <si>
    <t xml:space="preserve">DetailsOfSharesHeldByCentralGovernmentOrStateGovernmentsAxis</t>
  </si>
  <si>
    <t xml:space="preserve">Details shares held by Central government or State government(s) [Axis]</t>
  </si>
  <si>
    <t xml:space="preserve">in-bse-shp_DetailsOfSharesHeldByCentralGovernmentOrStateGovernmentsAxis</t>
  </si>
  <si>
    <t xml:space="preserve">DetailsOfSharesHeldByCentralGovernmentOrStateGovernmentsLineItems</t>
  </si>
  <si>
    <t xml:space="preserve">Details of shares held by Central government or State government(s) [Line items]</t>
  </si>
  <si>
    <t xml:space="preserve">in-bse-shp_DetailsOfSharesHeldByCentralGovernmentOrStateGovernmentsLineItems</t>
  </si>
  <si>
    <t xml:space="preserve">DisclosureOfNotesOnReasonForNotProvidingPANExplanatoryTextBlock</t>
  </si>
  <si>
    <t xml:space="preserve">Reason for not providing PAN</t>
  </si>
  <si>
    <t xml:space="preserve">Please enter valid PAN no or if you already added PAN no then remove reason for not providing PAN.</t>
  </si>
  <si>
    <t xml:space="preserve">xbrli:PermenantAccountNumberOfShareholder</t>
  </si>
  <si>
    <t xml:space="preserve">DetailsOfSharesHeldByIndianFinancialInstitutionsOrBanksAbstract</t>
  </si>
  <si>
    <t xml:space="preserve">Details of shares held by Indian - financial institutions or banks [Abstract]</t>
  </si>
  <si>
    <t xml:space="preserve">in-bse-shp_DetailsOfSharesHeldByIndianFinancialInstitutionsOrBanksAbstract</t>
  </si>
  <si>
    <t xml:space="preserve">ShareholdingPatternIndianFinancialInstitutionsOrBanks</t>
  </si>
  <si>
    <t xml:space="preserve">DetailsOfSharesHeldByIndianFinancialInstitutionsOrBanksTable</t>
  </si>
  <si>
    <t xml:space="preserve">Details of shares held by Indian - financial institutions or banks [Table]</t>
  </si>
  <si>
    <t xml:space="preserve">in-bse-shp_DetailsOfSharesHeldByIndianFinancialInstitutionsOrBanksTable</t>
  </si>
  <si>
    <t xml:space="preserve">DetailsOfSharesHeldByIndianFinancialInstitutionsOrBanksAxis</t>
  </si>
  <si>
    <t xml:space="preserve">Details of shares held by Indian - financial institutions or banks  [Axis]</t>
  </si>
  <si>
    <t xml:space="preserve">in-bse-shp_DetailsOfSharesHeldByIndianFinancialInstitutionsOrBanksAxis</t>
  </si>
  <si>
    <t xml:space="preserve">DetailsOfSharesHeldByIndianFinancialInstitutionsOrBanksLineItems</t>
  </si>
  <si>
    <t xml:space="preserve">Details of shares held by Indian - financial institutions or banks [Line items]</t>
  </si>
  <si>
    <t xml:space="preserve">in-bse-shp_DetailsOfSharesHeldByIndianFinancialInstitutionsOrBanksLineItems</t>
  </si>
  <si>
    <t xml:space="preserve">DetailsOfSharesHeldByNonResidentIndividualsOrForeignIndividualsAbstract</t>
  </si>
  <si>
    <t xml:space="preserve">Details of shares held by non-resident individuals or foreign individuals [Abstract]</t>
  </si>
  <si>
    <t xml:space="preserve">in-bse-shp_DetailsOfSharesHeldByNonResidentIndividualsOrForeignIndividualsAbstract</t>
  </si>
  <si>
    <t xml:space="preserve">ShareholdingPatternNonResidentIndividualsOrForeignIndividuals</t>
  </si>
  <si>
    <t xml:space="preserve">DetailsOfSharesHeldByNonResidentIndividualsOrForeignIndividualsTable</t>
  </si>
  <si>
    <t xml:space="preserve">Details of shares held by non-resident individuals or foreign individuals [Table]</t>
  </si>
  <si>
    <t xml:space="preserve">in-bse-shp_DetailsOfSharesHeldByNonResidentIndividualsOrForeignIndividualsTable</t>
  </si>
  <si>
    <t xml:space="preserve">DetailsOfSharesHeldByNonResidentIndividualsOrForeignIndividualsAxis</t>
  </si>
  <si>
    <t xml:space="preserve">Details of shares held by non-resident individuals or foreign individuals [Axis]</t>
  </si>
  <si>
    <t xml:space="preserve">in-bse-shp_DetailsOfSharesHeldByNonResidentIndividualsOrForeignIndividualsAxis</t>
  </si>
  <si>
    <t xml:space="preserve">DetailsOfSharesHeldByNonResidentIndividualsOrForeignIndividualsLineItems</t>
  </si>
  <si>
    <t xml:space="preserve">Details of shares held by non-resident individuals or foreign individuals [Line items]</t>
  </si>
  <si>
    <t xml:space="preserve">in-bse-shp_DetailsOfSharesHeldByNonResidentIndividualsOrForeignIndividualsLineItems</t>
  </si>
  <si>
    <t xml:space="preserve">DetailsOfSharesHeldByForeignGovernmentAbstract</t>
  </si>
  <si>
    <t xml:space="preserve">Details of shares held by Foreign - Government [Abstract]</t>
  </si>
  <si>
    <t xml:space="preserve">in-bse-shp_DetailsOfSharesHeldByForeignGovernmentAbstract</t>
  </si>
  <si>
    <t xml:space="preserve">ShareholdingPatternForeignGovernment</t>
  </si>
  <si>
    <t xml:space="preserve">DetailsOfSharesHeldByForeignGovernmentTable</t>
  </si>
  <si>
    <t xml:space="preserve">Details of shares held by Foreign - Government [Table]</t>
  </si>
  <si>
    <t xml:space="preserve">in-bse-shp_DetailsOfSharesHeldByForeignGovernmentTable</t>
  </si>
  <si>
    <t xml:space="preserve">DetailsOfSharesHeldByForeignGovernmentAxis</t>
  </si>
  <si>
    <t xml:space="preserve">Details of shares held by Foreign - Government [Axis]</t>
  </si>
  <si>
    <t xml:space="preserve">in-bse-shp_DetailsOfSharesHeldByForeignGovernmentAxis</t>
  </si>
  <si>
    <t xml:space="preserve">DetailsOfSharesHeldByForeignGovernmentLineItems</t>
  </si>
  <si>
    <t xml:space="preserve">Details of shares held by Foreign - Government [Line items]</t>
  </si>
  <si>
    <t xml:space="preserve">in-bse-shp_DetailsOfSharesHeldByForeignGovernmentLineItems</t>
  </si>
  <si>
    <t xml:space="preserve">DetailsOfSharesHeldByForeignPortfolioInvestorAbstract</t>
  </si>
  <si>
    <t xml:space="preserve">Details of shares held by Foreign portfolio investor [Abstract]</t>
  </si>
  <si>
    <t xml:space="preserve">in-bse-shp_DetailsOfSharesHeldByForeignPortfolioInvestorAbstract</t>
  </si>
  <si>
    <t xml:space="preserve">ShareholdingPatternForeignPortfolioInvestor</t>
  </si>
  <si>
    <t xml:space="preserve">DetailsOfSharesHeldByForeignPortfolioInvestorTable</t>
  </si>
  <si>
    <t xml:space="preserve">Details of shares held by Foreign portfolio investor [Table]</t>
  </si>
  <si>
    <t xml:space="preserve">in-bse-shp_DetailsOfSharesHeldByForeignPortfolioInvestorTable</t>
  </si>
  <si>
    <t xml:space="preserve">DetailsOfSharesHeldByForeignPortfolioInvestorAxis</t>
  </si>
  <si>
    <t xml:space="preserve">Details of shares held by Foreign portfolio investor [Axis]</t>
  </si>
  <si>
    <t xml:space="preserve">in-bse-shp_DetailsOfSharesHeldByForeignPortfolioInvestorAxis</t>
  </si>
  <si>
    <t xml:space="preserve">DetailsOfSharesHeldByForeignPortfolioInvestorLineItems</t>
  </si>
  <si>
    <t xml:space="preserve">Details of shares held by Foreign portfolio investor [Line items]</t>
  </si>
  <si>
    <t xml:space="preserve">in-bse-shp_DetailsOfSharesHeldByForeignPortfolioInvestorLineItems</t>
  </si>
  <si>
    <t xml:space="preserve">DetailsOfSharesHeldByVentureCapitalFundsAbstract</t>
  </si>
  <si>
    <t xml:space="preserve">Details of shares held by Venture capital funds [Abstract]</t>
  </si>
  <si>
    <t xml:space="preserve">in-bse-shp_DetailsOfSharesHeldByVentureCapitalFundsAbstract</t>
  </si>
  <si>
    <t xml:space="preserve">ShareholdingPatternVentureCapitalFunds</t>
  </si>
  <si>
    <t xml:space="preserve">DetailsOfSharesHeldByVentureCapitalFundsTable</t>
  </si>
  <si>
    <t xml:space="preserve">Details of shares held by Venture capital funds [Table]</t>
  </si>
  <si>
    <t xml:space="preserve">in-bse-shp_DetailsOfSharesHeldByVentureCapitalFundsTable</t>
  </si>
  <si>
    <t xml:space="preserve">DetailsOfSharesHeldByVentureCapitalFundsAxis</t>
  </si>
  <si>
    <t xml:space="preserve">Details of shares held by Venture capital funds [Axis]</t>
  </si>
  <si>
    <t xml:space="preserve">in-bse-shp_DetailsOfSharesHeldByVentureCapitalFundsAxis</t>
  </si>
  <si>
    <t xml:space="preserve">DetailsOfSharesHeldByVentureCapitalFundsLineItems</t>
  </si>
  <si>
    <t xml:space="preserve">Details of shares held by Venture capital funds [Line items]</t>
  </si>
  <si>
    <t xml:space="preserve">in-bse-shp_DetailsOfSharesHeldByVentureCapitalFundsLineItems</t>
  </si>
  <si>
    <t xml:space="preserve">DetailsOfSharesHeldByAlternativeInvestmentFundsAbstract</t>
  </si>
  <si>
    <t xml:space="preserve">Details of shares held by Alternative investment funds [Abstract]</t>
  </si>
  <si>
    <t xml:space="preserve">in-bse-shp_DetailsOfSharesHeldByAlternativeInvestmentFundsAbstract</t>
  </si>
  <si>
    <t xml:space="preserve">ShareholdingPatternAlternativeInvestmentFunds</t>
  </si>
  <si>
    <t xml:space="preserve">DetailsOfSharesHeldByAlternativeInvestmentFundsTable</t>
  </si>
  <si>
    <t xml:space="preserve">Details of shares held by Alternative investment funds [Table]</t>
  </si>
  <si>
    <t xml:space="preserve">in-bse-shp_DetailsOfSharesHeldByAlternativeInvestmentFundsTable</t>
  </si>
  <si>
    <t xml:space="preserve">DetailsOfSharesHeldByAlternativeInvestmentFundsAxis</t>
  </si>
  <si>
    <t xml:space="preserve">Details of shares held by Alternative investment funds [Axis]</t>
  </si>
  <si>
    <t xml:space="preserve">in-bse-shp_DetailsOfSharesHeldByAlternativeInvestmentFundsAxis</t>
  </si>
  <si>
    <t xml:space="preserve">DetailsOfSharesHeldByAlternativeInvestmentFundsLineItems</t>
  </si>
  <si>
    <t xml:space="preserve">Details of shares held by Alternative investment funds [Line items]</t>
  </si>
  <si>
    <t xml:space="preserve">in-bse-shp_DetailsOfSharesHeldByAlternativeInvestmentFundsLineItems</t>
  </si>
  <si>
    <t xml:space="preserve">DetailsOfSharesHeldByForeignVentureCapitalInvestorsAbstract</t>
  </si>
  <si>
    <t xml:space="preserve">Details of shares held by Foreign venture capital investors [Abstract]</t>
  </si>
  <si>
    <t xml:space="preserve">in-bse-shp_DetailsOfSharesHeldByForeignVentureCapitalInvestorsAbstract</t>
  </si>
  <si>
    <t xml:space="preserve">ShareholdingPatternForeignVentureCapitalInvestors</t>
  </si>
  <si>
    <t xml:space="preserve">DetailsOfSharesHeldByForeignVentureCapitalInvestorsTable</t>
  </si>
  <si>
    <t xml:space="preserve">Details of shares held by Foreign venture capital investors [Table]</t>
  </si>
  <si>
    <t xml:space="preserve">in-bse-shp_DetailsOfSharesHeldByForeignVentureCapitalInvestorsTable</t>
  </si>
  <si>
    <t xml:space="preserve">DetailsOfSharesHeldByForeignVentureCapitalInvestorsAxis</t>
  </si>
  <si>
    <t xml:space="preserve">Details of shares held by Foreign venture capital investors [Axis]</t>
  </si>
  <si>
    <t xml:space="preserve">in-bse-shp_DetailsOfSharesHeldByForeignVentureCapitalInvestorsAxis</t>
  </si>
  <si>
    <t xml:space="preserve">DetailsOfSharesHeldByForeignVentureCapitalInvestorsLineItems</t>
  </si>
  <si>
    <t xml:space="preserve">Details of shares held by Foreign venture capital investors [Line items]</t>
  </si>
  <si>
    <t xml:space="preserve">in-bse-shp_DetailsOfSharesHeldByForeignVentureCapitalInvestorsLineItems</t>
  </si>
  <si>
    <t xml:space="preserve">DetailsOfSharesHeldByInstitutionsForeignPortfolioInvestorAbstract</t>
  </si>
  <si>
    <t xml:space="preserve">Details of shares held by Institutions - Foreign portfolio investor [Abstract]</t>
  </si>
  <si>
    <t xml:space="preserve">in-bse-shp_DetailsOfSharesHeldByInstitutionsForeignPortfolioInvestorAbstract</t>
  </si>
  <si>
    <t xml:space="preserve">ShareholdingPatternInstitutionsForeignPortfolioInvestor</t>
  </si>
  <si>
    <t xml:space="preserve">DetailsOfSharesHeldByInstitutionsForeignPortfolioInvestorTable</t>
  </si>
  <si>
    <t xml:space="preserve">Details of shares held by Institutions - Foreign portfolio investor [Table]</t>
  </si>
  <si>
    <t xml:space="preserve">in-bse-shp_DetailsOfSharesHeldByInstitutionsForeignPortfolioInvestorTable</t>
  </si>
  <si>
    <t xml:space="preserve">DetailsOfSharesHeldByInstitutionsForeignPortfolioInvestorAxis</t>
  </si>
  <si>
    <t xml:space="preserve">Details of shares held by Institutions - Foreign portfolio investor [Axis]</t>
  </si>
  <si>
    <t xml:space="preserve">in-bse-shp_DetailsOfSharesHeldByInstitutionsForeignPortfolioInvestorAxis</t>
  </si>
  <si>
    <t xml:space="preserve">DetailsOfSharesHeldByInstitutionsForeignPortfolioInvestorLineItems</t>
  </si>
  <si>
    <t xml:space="preserve">Details of shares held by Institutions - Foreign portfolio investor [Line items]</t>
  </si>
  <si>
    <t xml:space="preserve">in-bse-shp_DetailsOfSharesHeldByInstitutionsForeignPortfolioInvestorLineItems</t>
  </si>
  <si>
    <t xml:space="preserve">DetailsOfSharesHeldByFinancialInstitutionOrBanksAbstract</t>
  </si>
  <si>
    <t xml:space="preserve">Details of shares held by Financial Institution or Banks [Abstract]</t>
  </si>
  <si>
    <t xml:space="preserve">in-bse-shp_DetailsOfSharesHeldByFinancialInstitutionOrBanksAbstract</t>
  </si>
  <si>
    <t xml:space="preserve">ShareholdingPatternFinancialInstitutionOrBanks</t>
  </si>
  <si>
    <t xml:space="preserve">DetailsOfSharesHeldByFinancialInstitutionOrBanksTable</t>
  </si>
  <si>
    <t xml:space="preserve">Details of shares held by Financial Institution or Banks [Table]</t>
  </si>
  <si>
    <t xml:space="preserve">in-bse-shp_DetailsOfSharesHeldByFinancialInstitutionOrBanksTable</t>
  </si>
  <si>
    <t xml:space="preserve">DetailsOfSharesHeldByFinancialInstitutionOrBanksAxis</t>
  </si>
  <si>
    <t xml:space="preserve">Details of shares held by Financial Institution or Banks [Axis]</t>
  </si>
  <si>
    <t xml:space="preserve">in-bse-shp_DetailsOfSharesHeldByFinancialInstitutionOrBanksAxis</t>
  </si>
  <si>
    <t xml:space="preserve">DetailsOfSharesHeldByFinancialInstitutionOrBanksLineItems</t>
  </si>
  <si>
    <t xml:space="preserve">Details of shares held by Financial Institution or Banks [Line items]</t>
  </si>
  <si>
    <t xml:space="preserve">in-bse-shp_DetailsOfSharesHeldByFinancialInstitutionOrBanksLineItems</t>
  </si>
  <si>
    <t xml:space="preserve">DetailsOfSharesHeldByInsuranceCompaniesAbstract</t>
  </si>
  <si>
    <t xml:space="preserve">Details of shares held by Insurance Companies [Abstract]</t>
  </si>
  <si>
    <t xml:space="preserve">in-bse-shp_DetailsOfSharesHeldByInsuranceCompaniesAbstract</t>
  </si>
  <si>
    <t xml:space="preserve">ShareholdingPatternInsuranceCompanies</t>
  </si>
  <si>
    <t xml:space="preserve">DetailsOfSharesHeldByInsuranceCompaniesTable</t>
  </si>
  <si>
    <t xml:space="preserve">Details of shares held by Insurance Companies [Table]</t>
  </si>
  <si>
    <t xml:space="preserve">in-bse-shp_DetailsOfSharesHeldByInsuranceCompaniesTable</t>
  </si>
  <si>
    <t xml:space="preserve">DetailsOfSharesHeldByInsuranceCompaniesAxis</t>
  </si>
  <si>
    <t xml:space="preserve">Details of shares held by Insurance Companies [Axis]</t>
  </si>
  <si>
    <t xml:space="preserve">in-bse-shp_DetailsOfSharesHeldByInsuranceCompaniesAxis</t>
  </si>
  <si>
    <t xml:space="preserve">DetailsOfSharesHeldByInsuranceCompaniesLineItems</t>
  </si>
  <si>
    <t xml:space="preserve">Details of shares held by Insurance Companies [Line items]</t>
  </si>
  <si>
    <t xml:space="preserve">in-bse-shp_DetailsOfSharesHeldByInsuranceCompaniesLineItems</t>
  </si>
  <si>
    <t xml:space="preserve">DetailsOfSharesHeldByProvidentFundsOrPensionFundsAbstract</t>
  </si>
  <si>
    <t xml:space="preserve">Details of shares held by Provident Funds or pension funds [Abstract]</t>
  </si>
  <si>
    <t xml:space="preserve">in-bse-shp_DetailsOfSharesHeldByProvidentFundsOrPensionFundsAbstract</t>
  </si>
  <si>
    <t xml:space="preserve">ShareholdingPatternProvidentFundsOrPensionFunds</t>
  </si>
  <si>
    <t xml:space="preserve">DetailsOfSharesHeldByProvidentFundsOrPensionFundsTable</t>
  </si>
  <si>
    <t xml:space="preserve">Details of shares held by Provident Funds or pension funds [Table]</t>
  </si>
  <si>
    <t xml:space="preserve">in-bse-shp_DetailsOfSharesHeldByProvidentFundsOrPensionFundsTable</t>
  </si>
  <si>
    <t xml:space="preserve">DetailsOfSharesHeldByProvidentFundsOrPensionFundsAxis</t>
  </si>
  <si>
    <t xml:space="preserve">Details of shares held by Provident Funds or pension funds [Axis]</t>
  </si>
  <si>
    <t xml:space="preserve">in-bse-shp_DetailsOfSharesHeldByProvidentFundsOrPensionFundsAxis</t>
  </si>
  <si>
    <t xml:space="preserve">DetailsOfSharesHeldByProvidentFundsOrPensionFundsLineItems</t>
  </si>
  <si>
    <t xml:space="preserve">Details of shares held by Provident Funds or pension funds [Line items]</t>
  </si>
  <si>
    <t xml:space="preserve">in-bse-shp_DetailsOfSharesHeldByProvidentFundsOrPensionFundsLineItems</t>
  </si>
  <si>
    <t xml:space="preserve">DetailsOfSharesHeldByCentralGovernmentOrStateGovernmentSOrPresidentOfIndiaAbstract</t>
  </si>
  <si>
    <t xml:space="preserve">Details of shares held by Central Government or State Government(s) or President of India [Abstract]</t>
  </si>
  <si>
    <t xml:space="preserve">in-bse-shp_DetailsOfSharesHeldByCentralGovernmentOrStateGovernmentSOrPresidentOfIndiaAbstract</t>
  </si>
  <si>
    <t xml:space="preserve">ShareholdingPatternCentralGovernmentOrStateGovernmentSOrPresidentOfIndia</t>
  </si>
  <si>
    <t xml:space="preserve">DetailsOfSharesHeldByCentralGovernmentOrStateGovernmentSOrPresidentOfIndiaTable</t>
  </si>
  <si>
    <t xml:space="preserve">Details of shares held by Central Government or State Government(s) or President of India [Table]</t>
  </si>
  <si>
    <t xml:space="preserve">in-bse-shp_DetailsOfSharesHeldByCentralGovernmentOrStateGovernmentSOrPresidentOfIndiaTable</t>
  </si>
  <si>
    <t xml:space="preserve">DetailsOfSharesHeldByCentralGovernmentOrStateGovernmentSOrPresidentOfIndiaAxis</t>
  </si>
  <si>
    <t xml:space="preserve">Details of shares held by Central Government or State Government(s) or President of India [Axis]</t>
  </si>
  <si>
    <t xml:space="preserve">in-bse-shp_DetailsOfSharesHeldByCentralGovernmentOrStateGovernmentSOrPresidentOfIndiaAxis</t>
  </si>
  <si>
    <t xml:space="preserve">DetailsOfSharesHeldByCentralGovernmentOrStateGovernmentSOrPresidentOfIndiaLineItems</t>
  </si>
  <si>
    <t xml:space="preserve">Details of shares held by Central Government or State Government(s) or President of India [Line items]</t>
  </si>
  <si>
    <t xml:space="preserve">in-bse-shp_DetailsOfSharesHeldByCentralGovernmentOrStateGovernmentSOrPresidentOfIndiaLineItems</t>
  </si>
  <si>
    <t xml:space="preserve">DetailsOfSharesHeldByIndividualShareholdersHoldingNominalShareCapitalUpToRsTwoLakhAbstract</t>
  </si>
  <si>
    <t xml:space="preserve">Details of shares held by Individual shareholders holding nominal share capital up to Rs two lakh [Abstract]</t>
  </si>
  <si>
    <t xml:space="preserve">in-bse-shp_DetailsOfSharesHeldByIndividualShareholdersHoldingNominalShareCapitalUpToRsTwoLakhAbstract</t>
  </si>
  <si>
    <t xml:space="preserve">ShareholdingPatternIndividualShareholdersHoldingNominalShareCapitalUpToRsTwoLakh</t>
  </si>
  <si>
    <t xml:space="preserve">DetailsOfSharesHeldByIndividualShareholdersHoldingNominalShareCapitalUpToRsTwoLakhTable</t>
  </si>
  <si>
    <t xml:space="preserve">Details of shares held by Individual shareholders holding nominal share capital up to Rs two lakh [Table]</t>
  </si>
  <si>
    <t xml:space="preserve">in-bse-shp_DetailsOfSharesHeldByIndividualShareholdersHoldingNominalShareCapitalUpToRsTwoLakhTable</t>
  </si>
  <si>
    <t xml:space="preserve">DetailsOfSharesHeldByIndividualShareholdersHoldingNominalShareCapitalUpToRsTwoLakhAxis</t>
  </si>
  <si>
    <t xml:space="preserve">Details of shares held by Individual shareholders holding nominal share capital up to Rs two lakh [Axis]</t>
  </si>
  <si>
    <t xml:space="preserve">in-bse-shp_DetailsOfSharesHeldByIndividualShareholdersHoldingNominalShareCapitalUpToRsTwoLakhAxis</t>
  </si>
  <si>
    <t xml:space="preserve">DetailsOfSharesHeldByIndividualShareholdersHoldingNominalShareCapitalUpToRsTwoLakhLineItems</t>
  </si>
  <si>
    <t xml:space="preserve">Details of shares held by Individual shareholders holding nominal share capital up to Rs two lakh [Line items]</t>
  </si>
  <si>
    <t xml:space="preserve">in-bse-shp_DetailsOfSharesHeldByIndividualShareholdersHoldingNominalShareCapitalUpToRsTwoLakhLineItems</t>
  </si>
  <si>
    <t xml:space="preserve">DetailsOfSharesHeldByIndividualShareholdersHoldingNominalShareCapitalInExcessOfRsTwoLakhAbstract</t>
  </si>
  <si>
    <t xml:space="preserve">Details of shares held by Individual shareholders holding nominal share capital in excess of Rs two lakh [Abstract]</t>
  </si>
  <si>
    <t xml:space="preserve">in-bse-shp_DetailsOfSharesHeldByIndividualShareholdersHoldingNominalShareCapitalInExcessOfRsTwoLakhAbstract</t>
  </si>
  <si>
    <t xml:space="preserve">ShareholdingPatternIndividualShareholdersHoldingNominalShareCapitalInExcessOfRsTwoLakh</t>
  </si>
  <si>
    <t xml:space="preserve">DetailsOfSharesHeldByIndividualShareholdersHoldingNominalShareCapitalInExcessOfRsTwoLakhTable</t>
  </si>
  <si>
    <t xml:space="preserve">Details of shares held by Individual shareholders holding nominal share capital in excess of Rs two lakh [Table]</t>
  </si>
  <si>
    <t xml:space="preserve">in-bse-shp_DetailsOfSharesHeldByIndividualShareholdersHoldingNominalShareCapitalInExcessOfRsTwoLakhTable</t>
  </si>
  <si>
    <t xml:space="preserve">DetailsOfSharesHeldByIndividualShareholdersHoldingNominalShareCapitalInExcessOfRsTwoLakhAxis</t>
  </si>
  <si>
    <t xml:space="preserve">Details of shares held by Individual shareholders holding nominal share capital in excess of Rs two lakh [Axis]</t>
  </si>
  <si>
    <t xml:space="preserve">in-bse-shp_DetailsOfSharesHeldByIndividualShareholdersHoldingNominalShareCapitalInExcessOfRsTwoLakhAxis</t>
  </si>
  <si>
    <t xml:space="preserve">DetailsOfSharesHeldByIndividualShareholdersHoldingNominalShareCapitalInExcessOfRsTwoLakhLineItems</t>
  </si>
  <si>
    <t xml:space="preserve">Details of shares held by Individual shareholders holding nominal share capital in excess of Rs two lakh [Line items]</t>
  </si>
  <si>
    <t xml:space="preserve">in-bse-shp_DetailsOfSharesHeldByIndividualShareholdersHoldingNominalShareCapitalInExcessOfRsTwoLakhLineItems</t>
  </si>
  <si>
    <t xml:space="preserve">DetailsOfSharesHeldByNbfcsRegisteredWithRbiAbstract</t>
  </si>
  <si>
    <t xml:space="preserve">Details of shares held by NBFCs registered with RBI [Abstract]</t>
  </si>
  <si>
    <t xml:space="preserve">in-bse-shp_DetailsOfSharesHeldByNbfcsRegisteredWithRbiAbstract</t>
  </si>
  <si>
    <t xml:space="preserve">ShareholdingPatternNbfcsRegisteredWithRBI</t>
  </si>
  <si>
    <t xml:space="preserve">DetailsOfSharesHeldByNbfcsRegisteredWithRbiTable</t>
  </si>
  <si>
    <t xml:space="preserve">Details of shares held by NBFCs registered with RBI [Table]</t>
  </si>
  <si>
    <t xml:space="preserve">in-bse-shp_DetailsOfSharesHeldByNbfcsRegisteredWithRbiTable</t>
  </si>
  <si>
    <t xml:space="preserve">DetailsOfSharesHeldByNBFCsRegisteredWithRbiAxis</t>
  </si>
  <si>
    <t xml:space="preserve">Details of shares held by NBFCs registered with RBI [Axis]</t>
  </si>
  <si>
    <t xml:space="preserve">in-bse-shp_DetailsOfSharesHeldByNBFCsRegisteredWithRbiAxis</t>
  </si>
  <si>
    <t xml:space="preserve">DetailsOfSharesHeldByNbfcsRegisteredWithRbiLineItems</t>
  </si>
  <si>
    <t xml:space="preserve">Details of shares held by NBFCs registered with RBI [Line items]</t>
  </si>
  <si>
    <t xml:space="preserve">in-bse-shp_DetailsOfSharesHeldByNbfcsRegisteredWithRbiLineItems</t>
  </si>
  <si>
    <t xml:space="preserve">DetailsOfSharesHeldByEmployeeTrustsAbstract</t>
  </si>
  <si>
    <t xml:space="preserve">Details of shares held by Employee Trusts [Abstract]</t>
  </si>
  <si>
    <t xml:space="preserve">in-bse-shp_DetailsOfSharesHeldByEmployeeTrustsAbstract</t>
  </si>
  <si>
    <t xml:space="preserve">ShareholdingPatternEmployeeTrusts</t>
  </si>
  <si>
    <t xml:space="preserve">DetailsOfSharesHeldByEmployeeTrustsTable</t>
  </si>
  <si>
    <t xml:space="preserve">Details of shares held by Employee Trusts [Table]</t>
  </si>
  <si>
    <t xml:space="preserve">in-bse-shp_DetailsOfSharesHeldByEmployeeTrustsTable</t>
  </si>
  <si>
    <t xml:space="preserve">DetailsOfSharesHeldByEmployeeTrustsAxis</t>
  </si>
  <si>
    <t xml:space="preserve">Details of shares held by Employee Trusts [Axis]</t>
  </si>
  <si>
    <t xml:space="preserve">in-bse-shp_DetailsOfSharesHeldByEmployeeTrustsAxis</t>
  </si>
  <si>
    <t xml:space="preserve">DetailsOfSharesHeldByEmployeeTrustsLineItems</t>
  </si>
  <si>
    <t xml:space="preserve">Details of shares held by Employee Trusts [Line items]</t>
  </si>
  <si>
    <t xml:space="preserve">in-bse-shp_DetailsOfSharesHeldByEmployeeTrustsLineItems</t>
  </si>
  <si>
    <t xml:space="preserve">DetailsOfSharesHeldByOthersIndianShareholdersAbstract</t>
  </si>
  <si>
    <t xml:space="preserve">Details of shares held by others indian shareholders [Abstract]</t>
  </si>
  <si>
    <t xml:space="preserve">in-bse-shp_DetailsOfSharesHeldByOthersIndianShareholdersAbstract</t>
  </si>
  <si>
    <t xml:space="preserve">ShareholdingPatternOtherIndianShareholders</t>
  </si>
  <si>
    <t xml:space="preserve">DetailsOfSharesHeldByOthersIndianShareholdersTable</t>
  </si>
  <si>
    <t xml:space="preserve">Details of shares held by others indian shareholders [Table]</t>
  </si>
  <si>
    <t xml:space="preserve">in-bse-shp_DetailsOfSharesHeldByOthersIndianShareholdersTable</t>
  </si>
  <si>
    <t xml:space="preserve">DetailsOfSharesHeldByOthersIndianShareholdersAxis</t>
  </si>
  <si>
    <t xml:space="preserve">Details of shares held by others indian shareholders [Axis]</t>
  </si>
  <si>
    <t xml:space="preserve">in-bse-shp_DetailsOfSharesHeldByOthersIndianShareholdersAxis</t>
  </si>
  <si>
    <t xml:space="preserve">DetailsOfSharesHeldByOthersIndianShareholdersLineItems</t>
  </si>
  <si>
    <t xml:space="preserve">Details of shares held by others indian shareholders [Line items]</t>
  </si>
  <si>
    <t xml:space="preserve">in-bse-shp_DetailsOfSharesHeldByOthersIndianShareholdersLineItems</t>
  </si>
  <si>
    <t xml:space="preserve">CategoryOfOtherIndianShareholders</t>
  </si>
  <si>
    <t xml:space="preserve">Category of other indian shareholders</t>
  </si>
  <si>
    <t xml:space="preserve">in-bse-shp_CategoryOfOtherIndianShareholders</t>
  </si>
  <si>
    <t xml:space="preserve">in-bse-shp-types:CategoryOfIndianShareholders</t>
  </si>
  <si>
    <t xml:space="preserve">DetailsOfSharesHeldByForeignInstitutionsAbstract</t>
  </si>
  <si>
    <t xml:space="preserve">Details of shares held by Foreign institutions [Abstract]</t>
  </si>
  <si>
    <t xml:space="preserve">in-bse-shp_DetailsOfSharesHeldByForeignInstitutionsAbstract</t>
  </si>
  <si>
    <t xml:space="preserve">ShareholdingPatternForeignInstitutions</t>
  </si>
  <si>
    <t xml:space="preserve">DetailsOfSharesHeldByForeignInstitutionsTable</t>
  </si>
  <si>
    <t xml:space="preserve">Details of shares held by Foreign institutions [Table]</t>
  </si>
  <si>
    <t xml:space="preserve">in-bse-shp_DetailsOfSharesHeldByForeignInstitutionsTable</t>
  </si>
  <si>
    <t xml:space="preserve">DetailsOfSharesHeldByForeignInstitutionsAxis</t>
  </si>
  <si>
    <t xml:space="preserve">Details of shares held by Foreign institutions [Axis]</t>
  </si>
  <si>
    <t xml:space="preserve">in-bse-shp_DetailsOfSharesHeldByForeignInstitutionsAxis</t>
  </si>
  <si>
    <t xml:space="preserve">DetailsOfSharesHeldByForeignInstitutionsLineItems</t>
  </si>
  <si>
    <t xml:space="preserve">Details of shares held by Foreign institutions [Line items]</t>
  </si>
  <si>
    <t xml:space="preserve">in-bse-shp_DetailsOfSharesHeldByForeignInstitutionsLineItems</t>
  </si>
  <si>
    <t xml:space="preserve">DetailsOfSharesHeldByOtherForeignShareholdersAbstract</t>
  </si>
  <si>
    <t xml:space="preserve">Details of shares held by other foreign shareholders [Abstract]</t>
  </si>
  <si>
    <t xml:space="preserve">in-bse-shp_DetailsOfSharesHeldByOtherForeignShareholdersAbstract</t>
  </si>
  <si>
    <t xml:space="preserve">ShareholdingPatternOtherForeignShareholders</t>
  </si>
  <si>
    <t xml:space="preserve">DetailsOfSharesHeldByOtherForeignShareholdersTable</t>
  </si>
  <si>
    <t xml:space="preserve">Details of shares held by other foreign shareholders [Table]</t>
  </si>
  <si>
    <t xml:space="preserve">in-bse-shp_DetailsOfSharesHeldByOtherForeignShareholdersTable</t>
  </si>
  <si>
    <t xml:space="preserve">DetailsOfSharesHeldByOtherForeignShareholdersAxis</t>
  </si>
  <si>
    <t xml:space="preserve">Details of shares held by other foreign shareholders [Axis]</t>
  </si>
  <si>
    <t xml:space="preserve">in-bse-shp_DetailsOfSharesHeldByOtherForeignShareholdersAxis</t>
  </si>
  <si>
    <t xml:space="preserve">DetailsOfSharesHeldByOtherForeignShareholdersLineItems</t>
  </si>
  <si>
    <t xml:space="preserve">Details of shares held by other foreign shareholders [Line items]</t>
  </si>
  <si>
    <t xml:space="preserve">in-bse-shp_DetailsOfSharesHeldByOtherForeignShareholdersLineItems</t>
  </si>
  <si>
    <t xml:space="preserve">CategoryOfOtherForeignShareholders</t>
  </si>
  <si>
    <t xml:space="preserve">Category of other foreign shareholders</t>
  </si>
  <si>
    <t xml:space="preserve">in-bse-shp_CategoryOfOtherForeignShareholders</t>
  </si>
  <si>
    <t xml:space="preserve">in-bse-shp-types:CategoryOfForeignShareholders</t>
  </si>
  <si>
    <t xml:space="preserve">DetailsOfSharesHeldByMutualFundsOrUtiAbstract</t>
  </si>
  <si>
    <t xml:space="preserve">Details of shares held by mutual funds or uti [Abstract]</t>
  </si>
  <si>
    <t xml:space="preserve">in-bse-shp_DetailsOfSharesHeldByMutualFundsOrUtiAbstract</t>
  </si>
  <si>
    <t xml:space="preserve">ShareholdingPatternMutualFundsOrUti</t>
  </si>
  <si>
    <t xml:space="preserve">DetailsOfSharesHeldByMutualFundsOrUtiTable</t>
  </si>
  <si>
    <t xml:space="preserve">Details of shares held by mutual funds or uti [Table]</t>
  </si>
  <si>
    <t xml:space="preserve">in-bse-shp_DetailsOfSharesHeldByMutualFundsOrUtiTable</t>
  </si>
  <si>
    <t xml:space="preserve">DetailsOfSharesHeldByMutualFundsOrUtiAxis</t>
  </si>
  <si>
    <t xml:space="preserve">Details of shares held by mutual funds or uti [Axis]</t>
  </si>
  <si>
    <t xml:space="preserve">in-bse-shp_DetailsOfSharesHeldByMutualFundsOrUtiAxis</t>
  </si>
  <si>
    <t xml:space="preserve">DetailsOfSharesHeldByMutualFundsOrUtiLineItems</t>
  </si>
  <si>
    <t xml:space="preserve">Details of shares held by mutual funds or uti [Line items]</t>
  </si>
  <si>
    <t xml:space="preserve">in-bse-shp_DetailsOfSharesHeldByMutualFundsOrUtiLineItems</t>
  </si>
  <si>
    <t xml:space="preserve">DetailsOfSharesHeldByOtherInstitutionsAbstract</t>
  </si>
  <si>
    <t xml:space="preserve">Details of shares held by other institutions [Abstract]</t>
  </si>
  <si>
    <t xml:space="preserve">in-bse-shp_DetailsOfSharesHeldByOtherInstitutionsAbstract</t>
  </si>
  <si>
    <t xml:space="preserve">ShareholdingPatternOtherInstitutions</t>
  </si>
  <si>
    <t xml:space="preserve">DetailsOfSharesHeldByOtherInstitutionsTable</t>
  </si>
  <si>
    <t xml:space="preserve">Details of shares held by other institutions [Table]</t>
  </si>
  <si>
    <t xml:space="preserve">in-bse-shp_DetailsOfSharesHeldByOtherInstitutionsTable</t>
  </si>
  <si>
    <t xml:space="preserve">DetailsOfSharesHeldByOtherInstitutionsAxis</t>
  </si>
  <si>
    <t xml:space="preserve">Details of shares held by other institutions [Axis]</t>
  </si>
  <si>
    <t xml:space="preserve">in-bse-shp_DetailsOfSharesHeldByOtherInstitutionsAxis</t>
  </si>
  <si>
    <t xml:space="preserve">DetailsOfSharesHeldByOtherInstitutionsLineItems</t>
  </si>
  <si>
    <t xml:space="preserve">Details of shares held by other institutions [Line items]</t>
  </si>
  <si>
    <t xml:space="preserve">in-bse-shp_DetailsOfSharesHeldByOtherInstitutionsLineItems</t>
  </si>
  <si>
    <t xml:space="preserve">CategoryOfOtherInstitutions</t>
  </si>
  <si>
    <t xml:space="preserve">Category of other institutions</t>
  </si>
  <si>
    <t xml:space="preserve">in-bse-shp_CategoryOfOtherInstitutions</t>
  </si>
  <si>
    <t xml:space="preserve">in-bse-shp-types:CategoryOfInstitutionShareholders</t>
  </si>
  <si>
    <t xml:space="preserve">DetailsOfSharesHeldByOverseasDepositoriesAbstract</t>
  </si>
  <si>
    <t xml:space="preserve">Details of shares held by overseas depositories [Abstract]</t>
  </si>
  <si>
    <t xml:space="preserve">in-bse-shp_DetailsOfSharesHeldByOverseasDepositoriesAbstract</t>
  </si>
  <si>
    <t xml:space="preserve">ShareholdingPatternOverseasDepositories</t>
  </si>
  <si>
    <t xml:space="preserve">DetailsOfSharesHeldByOverseasDepositoriesTable</t>
  </si>
  <si>
    <t xml:space="preserve">Details of shares held by overseas depositories [Table]</t>
  </si>
  <si>
    <t xml:space="preserve">in-bse-shp_DetailsOfSharesHeldByOverseasDepositoriesTable</t>
  </si>
  <si>
    <t xml:space="preserve">DetailsOfSharesHeldByOverseasDepositoriesAxis</t>
  </si>
  <si>
    <t xml:space="preserve">Details of shares held by overseas depositories [Axis]</t>
  </si>
  <si>
    <t xml:space="preserve">in-bse-shp_DetailsOfSharesHeldByOverseasDepositoriesAxis</t>
  </si>
  <si>
    <t xml:space="preserve">DetailsOfSharesHeldByOverseasDepositoriesLineItems</t>
  </si>
  <si>
    <t xml:space="preserve">Details of shares held by overseas depositories [Line items]</t>
  </si>
  <si>
    <t xml:space="preserve">in-bse-shp_DetailsOfSharesHeldByOverseasDepositoriesLineItems</t>
  </si>
  <si>
    <t xml:space="preserve">DetailsOfSharesHeldByOtherNonInstitutionsAbstract</t>
  </si>
  <si>
    <t xml:space="preserve">Details of shares held by other non-Institutions [Abstract]</t>
  </si>
  <si>
    <t xml:space="preserve">in-bse-shp_DetailsOfSharesHeldByOtherNonInstitutionsAbstract</t>
  </si>
  <si>
    <t xml:space="preserve">ShareholdingPatternOtherNonInstitutions</t>
  </si>
  <si>
    <t xml:space="preserve">DetailsOfSharesHeldByOtherNonInstitutionsTable</t>
  </si>
  <si>
    <t xml:space="preserve">Details of shares held by other non-Institutions [Table]</t>
  </si>
  <si>
    <t xml:space="preserve">in-bse-shp_DetailsOfSharesHeldByOtherNonInstitutionsTable</t>
  </si>
  <si>
    <t xml:space="preserve">DetailsOfSharesHeldByOtherNonInstitutionsAxis</t>
  </si>
  <si>
    <t xml:space="preserve">Details of shares held by other non-Institutions [Axis]</t>
  </si>
  <si>
    <t xml:space="preserve">in-bse-shp_DetailsOfSharesHeldByOtherNonInstitutionsAxis</t>
  </si>
  <si>
    <t xml:space="preserve">DetailsOfSharesHeldByOtherNonInstitutionsLineItems</t>
  </si>
  <si>
    <t xml:space="preserve">Details of shares held by other non-Institutions [Line items]</t>
  </si>
  <si>
    <t xml:space="preserve">in-bse-shp_DetailsOfSharesHeldByOtherNonInstitutionsLineItems</t>
  </si>
  <si>
    <t xml:space="preserve">CategoryOfOtherNonInstitutions</t>
  </si>
  <si>
    <t xml:space="preserve">Category of other non-institutions</t>
  </si>
  <si>
    <t xml:space="preserve">in-bse-shp_CategoryOfOtherNonInstitutions</t>
  </si>
  <si>
    <t xml:space="preserve">in-bse-shp-types:CategoryOfNonInstitutionsShareholders</t>
  </si>
  <si>
    <t xml:space="preserve">DetailsOfSharesHeldByCustodianOrDRHolderAbstract</t>
  </si>
  <si>
    <t xml:space="preserve">Details of shares held by custodian or DR holder [Abstract]</t>
  </si>
  <si>
    <t xml:space="preserve">in-bse-shp_DetailsOfSharesHeldByCustodianOrDRHolderAbstract</t>
  </si>
  <si>
    <t xml:space="preserve">ShareholdingPatternCustodianOrDRHolder</t>
  </si>
  <si>
    <t xml:space="preserve">DetailsOfSharesHeldByCustodianOrDRHolderTable</t>
  </si>
  <si>
    <t xml:space="preserve">Details of shares held by custodian or DR holder [Table]</t>
  </si>
  <si>
    <t xml:space="preserve">in-bse-shp_DetailsOfSharesHeldByCustodianOrDRHolderTable</t>
  </si>
  <si>
    <t xml:space="preserve">DetailsOfSharesHeldByCustodianOrDRHolderAxis</t>
  </si>
  <si>
    <t xml:space="preserve">Details of shares held by custodian or DR holder [Axis]</t>
  </si>
  <si>
    <t xml:space="preserve">in-bse-shp_DetailsOfSharesHeldByCustodianOrDRHolderAxis</t>
  </si>
  <si>
    <t xml:space="preserve">DetailsOfSharesHeldByCustodianOrDRHolderLineItems</t>
  </si>
  <si>
    <t xml:space="preserve">Details of shares held by custodian or DR holder [Line items]</t>
  </si>
  <si>
    <t xml:space="preserve">in-bse-shp_DetailsOfSharesHeldByCustodianOrDRHolderLineItems</t>
  </si>
  <si>
    <t xml:space="preserve">TypeOfDepositoryReceipts</t>
  </si>
  <si>
    <t xml:space="preserve">Type of depository receipts</t>
  </si>
  <si>
    <t xml:space="preserve">in-bse-shp_TypeOfDepositoryReceipts</t>
  </si>
  <si>
    <t xml:space="preserve">xbrli:TypeOfDepositoryReceipts</t>
  </si>
  <si>
    <t xml:space="preserve">NameOfTheBank</t>
  </si>
  <si>
    <t xml:space="preserve">Name of the bank</t>
  </si>
  <si>
    <t xml:space="preserve">in-bse-shp_NameOfTheBank</t>
  </si>
  <si>
    <t xml:space="preserve">DetailsOfSharesHeldByEmployeeBenefitsTrustsAbstract</t>
  </si>
  <si>
    <t xml:space="preserve">Details of shares held by employee benefits trusts [Abstract]</t>
  </si>
  <si>
    <t xml:space="preserve">in-bse-shp_DetailsOfSharesHeldByEmployeeBenefitsTrustsAbstract</t>
  </si>
  <si>
    <t xml:space="preserve">ShareholdingPatternEmployeeBenefitsTrusts</t>
  </si>
  <si>
    <t xml:space="preserve">DetailsOfSharesHeldByEmployeeBenefitsTrustsTable</t>
  </si>
  <si>
    <t xml:space="preserve">Details of shares held by employee benefits trusts [Table]</t>
  </si>
  <si>
    <t xml:space="preserve">in-bse-shp_DetailsOfSharesHeldByEmployeeBenefitsTrustsTable</t>
  </si>
  <si>
    <t xml:space="preserve">DetailsOfSharesHeldByEmployeeBenefitsTrustsAxis</t>
  </si>
  <si>
    <t xml:space="preserve">Details of shares held by employee benefits trusts [Axis]</t>
  </si>
  <si>
    <t xml:space="preserve">in-bse-shp_DetailsOfSharesHeldByEmployeeBenefitsTrustsAxis</t>
  </si>
  <si>
    <t xml:space="preserve">DetailsOfSharesHeldByEmployeeBenefitsTrustsLineItems</t>
  </si>
  <si>
    <t xml:space="preserve">Details of shares held by employee benefits trusts [Line items]</t>
  </si>
  <si>
    <t xml:space="preserve">in-bse-shp_DetailsOfSharesHeldByEmployeeBenefitsTrustsLineItems</t>
  </si>
  <si>
    <t xml:space="preserve">DetailsOfSharesWhichRemainUnclaimedForPromoterAndPromoterGroupAbstract</t>
  </si>
  <si>
    <t xml:space="preserve">Details of shares which remain unclaimed for promoter and promoter group [Abstract]</t>
  </si>
  <si>
    <t xml:space="preserve">in-bse-shp_DetailsOfSharesWhichRemainUnclaimedForPromoterAndPromoterGroupAbstract</t>
  </si>
  <si>
    <t xml:space="preserve">ShareholdingPatternAdditionalInformation</t>
  </si>
  <si>
    <t xml:space="preserve">DetailsOfSharesWhichRemainUnclaimedForPromoterAndPromoterGroupTable</t>
  </si>
  <si>
    <t xml:space="preserve">Details of shares which remain unclaimed for promoter and promoter group [Table]</t>
  </si>
  <si>
    <t xml:space="preserve">in-bse-shp_DetailsOfSharesWhichRemainUnclaimedForPromoterAndPromoterGroupTable</t>
  </si>
  <si>
    <t xml:space="preserve">DetailsOfPromoterAndPromoterGroupAxis</t>
  </si>
  <si>
    <t xml:space="preserve">Details of shares which remain unclaimed for promoter and promoter group [Axis]</t>
  </si>
  <si>
    <t xml:space="preserve">in-bse-shp_DetailsOfPromoterAndPromoterGroupAxis</t>
  </si>
  <si>
    <t xml:space="preserve">DetailsOfSharesWhichRemainUnclaimedForPromoterAndPromoterGroupLineItems</t>
  </si>
  <si>
    <t xml:space="preserve">Details of shares which remain unclaimed for promoter and promoter group [Line Items]</t>
  </si>
  <si>
    <t xml:space="preserve">in-bse-shp_DetailsOfSharesWhichRemainUnclaimedForPromoterAndPromoterGroupLineItems</t>
  </si>
  <si>
    <t xml:space="preserve">OutstandingSharesHeldInDematOrUnclaimedSuspenseAccount</t>
  </si>
  <si>
    <t xml:space="preserve">Outstanding shares held in demat or unclaimed suspense account</t>
  </si>
  <si>
    <t xml:space="preserve">in-bse-shp_OutstandingSharesHeldInDematOrUnclaimedSuspenseAccount</t>
  </si>
  <si>
    <t xml:space="preserve">VotingRightsWhichAreFrozen</t>
  </si>
  <si>
    <t xml:space="preserve">Voting rights which are frozen</t>
  </si>
  <si>
    <t xml:space="preserve">in-bse-shp_VotingRightsWhichAreFrozen</t>
  </si>
  <si>
    <t xml:space="preserve">DisclosureOfNotesOnSharesWhichRemainUnclaimedForPromoterAndPromoterGroupExplanatoryTextBlock</t>
  </si>
  <si>
    <t xml:space="preserve">Disclosure of notes on shares which remain unclaimed for promoter and promoter group</t>
  </si>
  <si>
    <t xml:space="preserve">in-bse-shp_DisclosureOfNotesOnSharesWhichRemainUnclaimedForPromoterAndPromoterGroup</t>
  </si>
  <si>
    <t xml:space="preserve">DisclosureOfNotesOnSharesWhichRemainUnclaimedForPromoterAndPromoterGroup</t>
  </si>
  <si>
    <t xml:space="preserve">DetailsOfTheShareholdersActingAsPersonsInConcertForPublicAbstact</t>
  </si>
  <si>
    <t xml:space="preserve">in-bse-shp_DetailsOfTheShareholdersActingAsPersonsInConcertForPublicAbstact</t>
  </si>
  <si>
    <t xml:space="preserve">DetailsOfTheShareholdersActingAsPersonsInConcertForPublicTable</t>
  </si>
  <si>
    <t xml:space="preserve">in-bse-shp_DetailsOfTheShareholdersActingAsPersonsInConcertForPublicTable</t>
  </si>
  <si>
    <t xml:space="preserve">DetailsOfTheShareholdersActingAsPersonsInConcertForPublicAxis</t>
  </si>
  <si>
    <t xml:space="preserve">Details of the shareholders acting as persons in concert for public [Axis]</t>
  </si>
  <si>
    <t xml:space="preserve">in-bse-shp_DetailsOfTheShareholdersActingAsPersonsInConcertForPublicAxis</t>
  </si>
  <si>
    <t xml:space="preserve">DetailsOfTheShareholdersActingAsPersonsInConcertForPublicLineItems</t>
  </si>
  <si>
    <t xml:space="preserve">Details of the shareholders acting as persons in concert for public [Line Items]</t>
  </si>
  <si>
    <t xml:space="preserve">in-bse-shp_DetailsOfTheShareholdersActingAsPersonsInConcertForPublicLineItems</t>
  </si>
  <si>
    <t xml:space="preserve">NameOfThePAC</t>
  </si>
  <si>
    <t xml:space="preserve">Name of the PAC</t>
  </si>
  <si>
    <t xml:space="preserve">in-bse-shp_NameOfThePAC</t>
  </si>
  <si>
    <t xml:space="preserve">Number of shares</t>
  </si>
  <si>
    <t xml:space="preserve">PercentageOfShareholdingByPAC</t>
  </si>
  <si>
    <t xml:space="preserve">Percentage of shareholding by PAC</t>
  </si>
  <si>
    <t xml:space="preserve">in-bse-shp_PercentageOfShareholdingByPAC</t>
  </si>
  <si>
    <t xml:space="preserve">DetailsOfSharesWhichRemainUnclaimedForPublicShareholdersAbstract</t>
  </si>
  <si>
    <t xml:space="preserve">Details of shares which remain unclaimed for public shareholders [Abstract]</t>
  </si>
  <si>
    <t xml:space="preserve">in-bse-shp_DetailsOfSharesWhichRemainUnclaimedForPublicShareholdersAbstract</t>
  </si>
  <si>
    <t xml:space="preserve">DetailsOfSharesWhichRemainUnclaimedForPublicShareholdersTable</t>
  </si>
  <si>
    <t xml:space="preserve">Details of shares which remain unclaimed for public shareholders [Table]</t>
  </si>
  <si>
    <t xml:space="preserve">in-bse-shp_DetailsOfSharesWhichRemainUnclaimedForPublicShareholdersTable</t>
  </si>
  <si>
    <t xml:space="preserve">DetailsOfSharesWhichRemainUnclaimedForPublicShareholdersAxis</t>
  </si>
  <si>
    <t xml:space="preserve">Details of shares which remain unclaimed for public shareholders [Axis]</t>
  </si>
  <si>
    <t xml:space="preserve">in-bse-shp_DetailsOfSharesWhichRemainUnclaimedForPublicShareholdersAxis</t>
  </si>
  <si>
    <t xml:space="preserve">DetailsOfSharesWhichRemainUnclaimedForPublicShareholdersLineItems</t>
  </si>
  <si>
    <t xml:space="preserve">Details of shares which remain unclaimed for public shareholders [Line Items]</t>
  </si>
  <si>
    <t xml:space="preserve">in-bse-shp_DetailsOfSharesWhichRemainUnclaimedForPublicShareholdersLineItems</t>
  </si>
  <si>
    <t xml:space="preserve">voting rights which are frozen</t>
  </si>
  <si>
    <t xml:space="preserve">DisclosureOfNotesOnSharesWhichRemainUnclaimedForPublicShareholdersExplanatoryTextBlock</t>
  </si>
  <si>
    <t xml:space="preserve">Disclosure of notes on shares which remain unclaimed for public shareholders</t>
  </si>
  <si>
    <t xml:space="preserve">in-bse-shp_DisclosureOfNotesOnSharesWhichRemainUnclaimedForPublicShareholders</t>
  </si>
  <si>
    <t xml:space="preserve">DisclosureOfNotesOnSharesWhichRemainUnclaimedForPublicShareholders</t>
  </si>
  <si>
    <t xml:space="preserve">WhetherACategoryOrMoreThan1PercentageOfShareHolding</t>
  </si>
  <si>
    <t xml:space="preserve">Category or more than one percentage</t>
  </si>
  <si>
    <t xml:space="preserve">Sr.</t>
  </si>
  <si>
    <t xml:space="preserve">Category &amp; Name
of the
Shareholders
(I)</t>
  </si>
  <si>
    <t xml:space="preserve">Number of Voting Rights held in each class of securities
(IX)</t>
  </si>
  <si>
    <t xml:space="preserve">No of Voting (XIV)
Rights</t>
  </si>
  <si>
    <t xml:space="preserve">Total as
a % of
Total
Voting
rights</t>
  </si>
  <si>
    <t xml:space="preserve">A</t>
  </si>
  <si>
    <t xml:space="preserve">Table II - Statement showing shareholding pattern of the Promoter and Promoter Group</t>
  </si>
  <si>
    <t xml:space="preserve">(1)</t>
  </si>
  <si>
    <t xml:space="preserve">Indian</t>
  </si>
  <si>
    <t xml:space="preserve">(a)</t>
  </si>
  <si>
    <t xml:space="preserve">Individuals/Hindu undivided Family</t>
  </si>
  <si>
    <t xml:space="preserve">IndHUF</t>
  </si>
  <si>
    <t xml:space="preserve">IndividualsOrHUFDomain</t>
  </si>
  <si>
    <t xml:space="preserve">(b)</t>
  </si>
  <si>
    <t xml:space="preserve">Central  Government/ State Government(s)</t>
  </si>
  <si>
    <t xml:space="preserve">CGAndSG</t>
  </si>
  <si>
    <t xml:space="preserve">CentralGovernmentOrStateGovernmentsDomain</t>
  </si>
  <si>
    <t xml:space="preserve">(c)</t>
  </si>
  <si>
    <t xml:space="preserve">Financial  Institutions/ Banks</t>
  </si>
  <si>
    <t xml:space="preserve">Banks</t>
  </si>
  <si>
    <t xml:space="preserve">IndianFinancialInstitutionsOrBanksDomain</t>
  </si>
  <si>
    <t xml:space="preserve">(d)</t>
  </si>
  <si>
    <t xml:space="preserve">Any Other (specify)</t>
  </si>
  <si>
    <t xml:space="preserve">OtherIND</t>
  </si>
  <si>
    <t xml:space="preserve">OthersIndianShareholdersDomain</t>
  </si>
  <si>
    <t xml:space="preserve">Sub-Total (A)(1)</t>
  </si>
  <si>
    <t xml:space="preserve">Individuals</t>
  </si>
  <si>
    <t xml:space="preserve">NonResidentIndividualsOrForeignIndividualsDomain</t>
  </si>
  <si>
    <t xml:space="preserve">(2)</t>
  </si>
  <si>
    <t xml:space="preserve">Foreign</t>
  </si>
  <si>
    <t xml:space="preserve">Government</t>
  </si>
  <si>
    <t xml:space="preserve">ForeignGovernmentDomain</t>
  </si>
  <si>
    <t xml:space="preserve">Individuals (NonResident Individuals/ Foreign Individuals)</t>
  </si>
  <si>
    <t xml:space="preserve">Institutions</t>
  </si>
  <si>
    <t xml:space="preserve">ForeignInstitutionsDomain</t>
  </si>
  <si>
    <t xml:space="preserve">FPIPromoter</t>
  </si>
  <si>
    <t xml:space="preserve">ForeignPortfolioInvestorDomain</t>
  </si>
  <si>
    <t xml:space="preserve">OtherForeign</t>
  </si>
  <si>
    <t xml:space="preserve">OtherForeignShareholdersDomain</t>
  </si>
  <si>
    <t xml:space="preserve">Foreign Portfolio Investor</t>
  </si>
  <si>
    <t xml:space="preserve">MutuaFund</t>
  </si>
  <si>
    <t xml:space="preserve">MutualFundsOrUtiDomain</t>
  </si>
  <si>
    <t xml:space="preserve">(e)</t>
  </si>
  <si>
    <t xml:space="preserve">VentureCap</t>
  </si>
  <si>
    <t xml:space="preserve">VentureCapitalFundsDomain</t>
  </si>
  <si>
    <t xml:space="preserve">Sub-Total (A)(2)</t>
  </si>
  <si>
    <t xml:space="preserve">AIF</t>
  </si>
  <si>
    <t xml:space="preserve">AlternativeInvestmentFundsDomain</t>
  </si>
  <si>
    <t xml:space="preserve">Total Shareholding of Promoter and Promoter Group (A)=(A)(1)+(A)(2) </t>
  </si>
  <si>
    <t xml:space="preserve">FVC</t>
  </si>
  <si>
    <t xml:space="preserve">ForeignVentureCapitalInvestorsDomain</t>
  </si>
  <si>
    <t xml:space="preserve">Details of Shares which remain unclaimed for Promoter &amp; Promoter Group</t>
  </si>
  <si>
    <t xml:space="preserve">FPI_Insti</t>
  </si>
  <si>
    <t xml:space="preserve">InstitutionsForeignPortfolioInvestorDomain</t>
  </si>
  <si>
    <t xml:space="preserve">B</t>
  </si>
  <si>
    <t xml:space="preserve">Table III - Statement showing shareholding pattern of the Public shareholder</t>
  </si>
  <si>
    <t xml:space="preserve">Note : Kindly show details of shareholders having more than one percentage of total no of shares. Please refer software manual. </t>
  </si>
  <si>
    <t xml:space="preserve">Bank_Insti</t>
  </si>
  <si>
    <t xml:space="preserve">FinancialInstitutionOrBanksDomain</t>
  </si>
  <si>
    <t xml:space="preserve">Insurance</t>
  </si>
  <si>
    <t xml:space="preserve">InsuranceCompaniesDomain</t>
  </si>
  <si>
    <t xml:space="preserve">Mutual Funds</t>
  </si>
  <si>
    <t xml:space="preserve">Mutual funds or uti [Member]</t>
  </si>
  <si>
    <t xml:space="preserve">Pension</t>
  </si>
  <si>
    <t xml:space="preserve">ProvidentFundsOrPensionFundsDomain</t>
  </si>
  <si>
    <t xml:space="preserve">Venture Capital Funds</t>
  </si>
  <si>
    <t xml:space="preserve">Other_Insti</t>
  </si>
  <si>
    <t xml:space="preserve">OtherInstitutionsDomain</t>
  </si>
  <si>
    <t xml:space="preserve">Alternate Investment Funds</t>
  </si>
  <si>
    <t xml:space="preserve">CG&amp;SG&amp;PI</t>
  </si>
  <si>
    <t xml:space="preserve">CentralGovernmentOrStateGovernmentSOrPresidentOfIndiaDomain</t>
  </si>
  <si>
    <t xml:space="preserve">Foreign Venture Capital Investors</t>
  </si>
  <si>
    <t xml:space="preserve">Indivisual(aI)</t>
  </si>
  <si>
    <t xml:space="preserve">IndividualShareholdersHoldingNominalShareCapitalUpToRsTwoLakhDomain</t>
  </si>
  <si>
    <t xml:space="preserve">Foreign Portfolio Investors</t>
  </si>
  <si>
    <t xml:space="preserve">Indivisual(aII)</t>
  </si>
  <si>
    <t xml:space="preserve">IndividualShareholdersHoldingNominalShareCapitalInExcessOfRsTwoLakhDomain</t>
  </si>
  <si>
    <t xml:space="preserve">(f)</t>
  </si>
  <si>
    <t xml:space="preserve">NBFC</t>
  </si>
  <si>
    <t xml:space="preserve">NBFCsRegisteredWithRbiDomain</t>
  </si>
  <si>
    <t xml:space="preserve">(g)</t>
  </si>
  <si>
    <t xml:space="preserve">Insurance  Companies</t>
  </si>
  <si>
    <t xml:space="preserve">EmpTrust</t>
  </si>
  <si>
    <t xml:space="preserve">EmployeeTrustsDomain</t>
  </si>
  <si>
    <t xml:space="preserve">(h)</t>
  </si>
  <si>
    <t xml:space="preserve">Provident Funds/ Pension Funds</t>
  </si>
  <si>
    <t xml:space="preserve">OD</t>
  </si>
  <si>
    <t xml:space="preserve">OverseasDepositoriesDomain</t>
  </si>
  <si>
    <t xml:space="preserve">(i)</t>
  </si>
  <si>
    <t xml:space="preserve">Other_NonInsti</t>
  </si>
  <si>
    <t xml:space="preserve">OtherNonInstitutionsDomain</t>
  </si>
  <si>
    <t xml:space="preserve">Sub-Total (B)(1)</t>
  </si>
  <si>
    <t xml:space="preserve">DRHolder</t>
  </si>
  <si>
    <t xml:space="preserve">CustodianOrDRHolderDomain</t>
  </si>
  <si>
    <t xml:space="preserve">( 2 )</t>
  </si>
  <si>
    <t xml:space="preserve">Central  Government/  State  Government(s)/ President of India</t>
  </si>
  <si>
    <t xml:space="preserve">EBT</t>
  </si>
  <si>
    <t xml:space="preserve">EmployeeBenefitsTrustsDomain</t>
  </si>
  <si>
    <t xml:space="preserve">Sub-Total (B)(2)</t>
  </si>
  <si>
    <t xml:space="preserve">( 3 )</t>
  </si>
  <si>
    <t xml:space="preserve">Non-institutions</t>
  </si>
  <si>
    <t xml:space="preserve">(a(i))</t>
  </si>
  <si>
    <t xml:space="preserve">Individuals -  
i.Individual shareholders holding nominal share capital up to Rs. 2 lakhs. </t>
  </si>
  <si>
    <t xml:space="preserve">(a(ii))</t>
  </si>
  <si>
    <t xml:space="preserve">Individuals -  
ii. Individual shareholders holding nominal share capital in excess of Rs. 2 lakhs.</t>
  </si>
  <si>
    <t xml:space="preserve">NBFCs registered with RBI</t>
  </si>
  <si>
    <t xml:space="preserve">Employee Trusts</t>
  </si>
  <si>
    <t xml:space="preserve">Overseas Depositories (holding DRs) (balancing figure)</t>
  </si>
  <si>
    <t xml:space="preserve">Sub-Total (B)(3)</t>
  </si>
  <si>
    <t xml:space="preserve">Total Public Shareholding (B)=(B)(1)+(B)(2)+(B)(3)</t>
  </si>
  <si>
    <t xml:space="preserve">Details of the shareholders acting as persons in Concert for Public</t>
  </si>
  <si>
    <t xml:space="preserve">Details of Shares which remain unclaimed for Public</t>
  </si>
  <si>
    <t xml:space="preserve">C</t>
  </si>
  <si>
    <t xml:space="preserve">Table IV - Statement showing shareholding pattern of the Non Promoter- Non Public shareholder</t>
  </si>
  <si>
    <t xml:space="preserve">( 1 )</t>
  </si>
  <si>
    <t xml:space="preserve">Custodian/DR  Holder - Name of DR Holders  (If Available)</t>
  </si>
  <si>
    <t xml:space="preserve">Employee Benefit Trust (under SEBI (Share based Employee Benefit) Regulations, 2014)</t>
  </si>
  <si>
    <t xml:space="preserve">Total NonPromoter- Non Public  Shareholding 
(C)= (C)(1)+(C)(2)</t>
  </si>
  <si>
    <t xml:space="preserve">Total ( A+B+C2 )</t>
  </si>
  <si>
    <t xml:space="preserve">Total (A+B+C )</t>
  </si>
  <si>
    <t xml:space="preserve">Searial No.</t>
  </si>
  <si>
    <t xml:space="preserve">Name
of the 
Shareholders
     (I)</t>
  </si>
  <si>
    <t xml:space="preserve">PAN 
(II)</t>
  </si>
  <si>
    <t xml:space="preserve">Shareholding , as a % assuming full conversion of convertible securities (as a percentage of diluted share capital)
(XI)= (VII)+(Xi)(a)
As a % of (A+B+C2)</t>
  </si>
  <si>
    <t xml:space="preserve">No of Voting (XIV) Rights</t>
  </si>
  <si>
    <t xml:space="preserve">Class
eg:X</t>
  </si>
  <si>
    <t xml:space="preserve">A1(a)</t>
  </si>
  <si>
    <t xml:space="preserve"> ALAY JITENDRA SHAH </t>
  </si>
  <si>
    <t xml:space="preserve">AGGPS1985A</t>
  </si>
  <si>
    <t xml:space="preserve">SHILPA  ALAY  SHAH</t>
  </si>
  <si>
    <t xml:space="preserve">AGTPS7583D</t>
  </si>
  <si>
    <t xml:space="preserve">AATMAN ALAY SHAH</t>
  </si>
  <si>
    <t xml:space="preserve">BJSPS5688C</t>
  </si>
  <si>
    <t xml:space="preserve">AASHAY ALAY  SHAH</t>
  </si>
  <si>
    <t xml:space="preserve">BJSPS5687P</t>
  </si>
  <si>
    <t xml:space="preserve">ALAY JITENDRA SHAH</t>
  </si>
  <si>
    <t xml:space="preserve">AAGHA1136F</t>
  </si>
  <si>
    <t xml:space="preserve">JITENDRA CHIMANLAL SHAH</t>
  </si>
  <si>
    <t xml:space="preserve">AGQPS0252E</t>
  </si>
  <si>
    <t xml:space="preserve">Click here to go back</t>
  </si>
  <si>
    <t xml:space="preserve">No. Of Shares Underlying Outstanding convertible securities and warrants
(X)</t>
  </si>
  <si>
    <t xml:space="preserve">Shareholding , as a % assuming full conversion of convertible securities (as a percentage of diluted share capital)
(XI)= (VII)+(X)
As a % of (A+B+C2)</t>
  </si>
  <si>
    <t xml:space="preserve">A1(b)</t>
  </si>
  <si>
    <t xml:space="preserve">Trusts</t>
  </si>
  <si>
    <t xml:space="preserve">HUF</t>
  </si>
  <si>
    <t xml:space="preserve">Societies</t>
  </si>
  <si>
    <t xml:space="preserve">ESOP or ESOS or ESPS</t>
  </si>
  <si>
    <t xml:space="preserve">Employee welfare fund</t>
  </si>
  <si>
    <t xml:space="preserve">A1(c)</t>
  </si>
  <si>
    <t xml:space="preserve">Venture capital funds</t>
  </si>
  <si>
    <t xml:space="preserve">Angel Investors</t>
  </si>
  <si>
    <t xml:space="preserve">Private Equity Fund</t>
  </si>
  <si>
    <t xml:space="preserve">Director or Director's Relatives</t>
  </si>
  <si>
    <t xml:space="preserve">Bodies Corporate</t>
  </si>
  <si>
    <t xml:space="preserve">Partnership Firms</t>
  </si>
  <si>
    <t xml:space="preserve">Person Acting in Concert</t>
  </si>
  <si>
    <t xml:space="preserve">Other</t>
  </si>
  <si>
    <t xml:space="preserve">Category</t>
  </si>
  <si>
    <t xml:space="preserve">No.
of the 
Shareholders
     (I)</t>
  </si>
  <si>
    <t xml:space="preserve">More than 1 percentage of shareholding</t>
  </si>
  <si>
    <t xml:space="preserve">A1(d)</t>
  </si>
  <si>
    <t xml:space="preserve">A2(a)</t>
  </si>
  <si>
    <t xml:space="preserve">Overseas corporate bodies</t>
  </si>
  <si>
    <t xml:space="preserve">A2(c)</t>
  </si>
  <si>
    <t xml:space="preserve">A2(d)</t>
  </si>
  <si>
    <t xml:space="preserve">Click here to go back </t>
  </si>
  <si>
    <t xml:space="preserve">NRI</t>
  </si>
  <si>
    <t xml:space="preserve">Market Maker</t>
  </si>
  <si>
    <t xml:space="preserve">Clearing Members</t>
  </si>
  <si>
    <t xml:space="preserve">B1(a)</t>
  </si>
  <si>
    <t xml:space="preserve">NSDL or CDSL transit</t>
  </si>
  <si>
    <t xml:space="preserve">Disclosure of shareholder holding more than 1% of total number of shares</t>
  </si>
  <si>
    <t xml:space="preserve">B1(b)</t>
  </si>
  <si>
    <t xml:space="preserve">
Disclosure of shareholder holding more than 1% of total number of shares</t>
  </si>
  <si>
    <t xml:space="preserve">Private equity fund</t>
  </si>
  <si>
    <t xml:space="preserve">B1(c)</t>
  </si>
  <si>
    <t xml:space="preserve">B1(d)</t>
  </si>
  <si>
    <t xml:space="preserve">B1(e)</t>
  </si>
  <si>
    <t xml:space="preserve">B1(f)</t>
  </si>
  <si>
    <t xml:space="preserve">B1(g)</t>
  </si>
  <si>
    <t xml:space="preserve">No. Of Warrants
(Xi)</t>
  </si>
  <si>
    <t xml:space="preserve">B1(h)</t>
  </si>
  <si>
    <t xml:space="preserve">State industrial development Corporation</t>
  </si>
  <si>
    <t xml:space="preserve">Provident Fund</t>
  </si>
  <si>
    <t xml:space="preserve">Pension Fund</t>
  </si>
  <si>
    <t xml:space="preserve">National Investment Fund</t>
  </si>
  <si>
    <t xml:space="preserve">Insurance Companies </t>
  </si>
  <si>
    <t xml:space="preserve">Category / More than 1 percentage</t>
  </si>
  <si>
    <t xml:space="preserve">No. Of Shares Underlying Outstanding convertible securities and Warrants
(X)</t>
  </si>
  <si>
    <t xml:space="preserve">B1(i)</t>
  </si>
  <si>
    <t xml:space="preserve">B2</t>
  </si>
  <si>
    <t xml:space="preserve">B3(a(i))</t>
  </si>
  <si>
    <t xml:space="preserve">Individuals -  i.Individual shareholders holding nominal share capital up to Rs. 2 lakhs. </t>
  </si>
  <si>
    <t xml:space="preserve">ZZZZZ9999Z</t>
  </si>
  <si>
    <t xml:space="preserve">B3(a(iI))</t>
  </si>
  <si>
    <t xml:space="preserve">Individuals - ii. Individual shareholders holding nominal share capital in excess of Rs. 2 lakhs.</t>
  </si>
  <si>
    <t xml:space="preserve">
Disclosure of shareholder holding more than 1% of total number of shares
</t>
  </si>
  <si>
    <t xml:space="preserve">B3(b)</t>
  </si>
  <si>
    <t xml:space="preserve">B3(c)</t>
  </si>
  <si>
    <t xml:space="preserve">B3(d)</t>
  </si>
  <si>
    <t xml:space="preserve">FCCB</t>
  </si>
  <si>
    <t xml:space="preserve">Foreign Portfolio Investors (Category III)</t>
  </si>
  <si>
    <t xml:space="preserve">Foreign Individuals</t>
  </si>
  <si>
    <t xml:space="preserve">NRI – Repat</t>
  </si>
  <si>
    <t xml:space="preserve">NRI – Non- Repat</t>
  </si>
  <si>
    <t xml:space="preserve">Unclaimed or Suspense or Escrow Account</t>
  </si>
  <si>
    <t xml:space="preserve">Employees</t>
  </si>
  <si>
    <t xml:space="preserve">Angel investors</t>
  </si>
  <si>
    <t xml:space="preserve">Enemy Property</t>
  </si>
  <si>
    <t xml:space="preserve">B3(e)</t>
  </si>
  <si>
    <t xml:space="preserve">BC-68</t>
  </si>
  <si>
    <t xml:space="preserve">OCB-2</t>
  </si>
  <si>
    <t xml:space="preserve">NRI-50</t>
  </si>
  <si>
    <t xml:space="preserve">HUF-47</t>
  </si>
  <si>
    <t xml:space="preserve">GDR</t>
  </si>
  <si>
    <t xml:space="preserve">GDS</t>
  </si>
  <si>
    <t xml:space="preserve">ADR</t>
  </si>
  <si>
    <t xml:space="preserve">ADS</t>
  </si>
  <si>
    <t xml:space="preserve">SDR</t>
  </si>
  <si>
    <t xml:space="preserve">Serial No.</t>
  </si>
  <si>
    <t xml:space="preserve">Bank Name</t>
  </si>
  <si>
    <t xml:space="preserve">C1</t>
  </si>
  <si>
    <t xml:space="preserve">C2</t>
  </si>
  <si>
    <t xml:space="preserve">Disclosure of shareholder holding more than 1% of total number of shares
</t>
  </si>
  <si>
    <t xml:space="preserve">Details of Shares which remain unclaimed for Promoter &amp; Promoter Group                    </t>
  </si>
  <si>
    <t xml:space="preserve">115097099100115097</t>
  </si>
  <si>
    <t xml:space="preserve">115097100097115</t>
  </si>
  <si>
    <t xml:space="preserve">100097115100</t>
  </si>
  <si>
    <t xml:space="preserve">072069078067069032084072069082069032073083032077079082069032084072065078032079078069032083072065082069072079076068069082083046032084072069082069070079082069032087069032065082069032078079084032080082079086073068073078071032080065078046</t>
  </si>
  <si>
    <t xml:space="preserve">Cick here to go back</t>
  </si>
</sst>
</file>

<file path=xl/styles.xml><?xml version="1.0" encoding="utf-8"?>
<styleSheet xmlns="http://schemas.openxmlformats.org/spreadsheetml/2006/main">
  <numFmts count="10">
    <numFmt numFmtId="164" formatCode="General"/>
    <numFmt numFmtId="165" formatCode="@"/>
    <numFmt numFmtId="166" formatCode="General"/>
    <numFmt numFmtId="167" formatCode="0;[RED]0"/>
    <numFmt numFmtId="168" formatCode="0.00;[RED]0.00"/>
    <numFmt numFmtId="169" formatCode="#,##0.00;[RED]#,##0.00"/>
    <numFmt numFmtId="170" formatCode="_ * #,##0.00_ ;_ * \-#,##0.00_ ;_ * \-??_ ;_ @_ "/>
    <numFmt numFmtId="171" formatCode="0.00"/>
    <numFmt numFmtId="172" formatCode="0"/>
    <numFmt numFmtId="173" formatCode="#,##0.00"/>
  </numFmts>
  <fonts count="33">
    <font>
      <sz val="11"/>
      <color rgb="FF000000"/>
      <name val="Calibri"/>
      <family val="2"/>
    </font>
    <font>
      <sz val="10"/>
      <name val="Arial"/>
      <family val="0"/>
    </font>
    <font>
      <sz val="10"/>
      <name val="Arial"/>
      <family val="0"/>
    </font>
    <font>
      <sz val="10"/>
      <name val="Arial"/>
      <family val="0"/>
    </font>
    <font>
      <u val="single"/>
      <sz val="11"/>
      <color rgb="FF0066CC"/>
      <name val="Calibri"/>
      <family val="2"/>
    </font>
    <font>
      <sz val="8"/>
      <name val="ＭＳ Ｐゴシック"/>
      <family val="3"/>
      <charset val="128"/>
    </font>
    <font>
      <sz val="10"/>
      <name val="Arial"/>
      <family val="2"/>
    </font>
    <font>
      <b val="true"/>
      <sz val="10"/>
      <name val="Arial"/>
      <family val="2"/>
    </font>
    <font>
      <sz val="11"/>
      <name val="Arial"/>
      <family val="2"/>
    </font>
    <font>
      <b val="true"/>
      <sz val="12"/>
      <color rgb="FF000000"/>
      <name val="Times New Roman"/>
      <family val="1"/>
    </font>
    <font>
      <sz val="10"/>
      <name val="Verdana"/>
      <family val="2"/>
    </font>
    <font>
      <sz val="10"/>
      <name val="Times New Roman"/>
      <family val="1"/>
    </font>
    <font>
      <b val="true"/>
      <sz val="12"/>
      <name val="Times New Roman"/>
      <family val="1"/>
    </font>
    <font>
      <sz val="10"/>
      <color rgb="FF000000"/>
      <name val="Verdana"/>
      <family val="2"/>
    </font>
    <font>
      <b val="true"/>
      <sz val="16"/>
      <color rgb="FF333333"/>
      <name val="Calibri"/>
      <family val="2"/>
    </font>
    <font>
      <b val="true"/>
      <sz val="11"/>
      <color rgb="FF000000"/>
      <name val="Calibri"/>
      <family val="2"/>
    </font>
    <font>
      <b val="true"/>
      <sz val="16"/>
      <color rgb="FF000000"/>
      <name val="Calibri"/>
      <family val="2"/>
    </font>
    <font>
      <b val="true"/>
      <sz val="12"/>
      <color rgb="FFFFFFFF"/>
      <name val="Calibri"/>
      <family val="0"/>
    </font>
    <font>
      <b val="true"/>
      <sz val="12"/>
      <color rgb="FF333333"/>
      <name val="Calibri"/>
      <family val="2"/>
    </font>
    <font>
      <b val="true"/>
      <sz val="14"/>
      <color rgb="FF333333"/>
      <name val="Calibri"/>
      <family val="2"/>
    </font>
    <font>
      <b val="true"/>
      <sz val="12"/>
      <color rgb="FF000000"/>
      <name val="Calibri"/>
      <family val="2"/>
    </font>
    <font>
      <b val="true"/>
      <sz val="14"/>
      <color rgb="FF000000"/>
      <name val="Calibri"/>
      <family val="2"/>
    </font>
    <font>
      <sz val="10"/>
      <color rgb="FF000000"/>
      <name val="Calibri"/>
      <family val="2"/>
    </font>
    <font>
      <sz val="10"/>
      <name val="Calibri"/>
      <family val="2"/>
    </font>
    <font>
      <b val="true"/>
      <u val="single"/>
      <sz val="12"/>
      <color rgb="FFFF0000"/>
      <name val="Calibri"/>
      <family val="2"/>
    </font>
    <font>
      <b val="true"/>
      <sz val="11"/>
      <color rgb="FFFFFFFF"/>
      <name val="Calibri"/>
      <family val="0"/>
    </font>
    <font>
      <sz val="11"/>
      <color rgb="FFFFFFFF"/>
      <name val="Calibri"/>
      <family val="0"/>
    </font>
    <font>
      <u val="single"/>
      <sz val="11"/>
      <color rgb="FF000000"/>
      <name val="Calibri"/>
      <family val="2"/>
    </font>
    <font>
      <b val="true"/>
      <u val="single"/>
      <sz val="12"/>
      <color rgb="FF000000"/>
      <name val="Calibri"/>
      <family val="2"/>
    </font>
    <font>
      <b val="true"/>
      <sz val="11"/>
      <color rgb="FFC0C0C0"/>
      <name val="Calibri"/>
      <family val="2"/>
    </font>
    <font>
      <sz val="11"/>
      <color rgb="FFFFFFFF"/>
      <name val="Calibri"/>
      <family val="2"/>
    </font>
    <font>
      <sz val="12"/>
      <color rgb="FF000000"/>
      <name val="Calibri"/>
      <family val="2"/>
    </font>
    <font>
      <b val="true"/>
      <sz val="11"/>
      <color rgb="FF666699"/>
      <name val="Calibri"/>
      <family val="2"/>
    </font>
  </fonts>
  <fills count="10">
    <fill>
      <patternFill patternType="none"/>
    </fill>
    <fill>
      <patternFill patternType="gray125"/>
    </fill>
    <fill>
      <patternFill patternType="solid">
        <fgColor rgb="FF99CCFF"/>
        <bgColor rgb="FFCCCCFF"/>
      </patternFill>
    </fill>
    <fill>
      <patternFill patternType="solid">
        <fgColor rgb="FFFFFFFF"/>
        <bgColor rgb="FFFFFFCC"/>
      </patternFill>
    </fill>
    <fill>
      <patternFill patternType="solid">
        <fgColor rgb="FF33CCCC"/>
        <bgColor rgb="FF00CCFF"/>
      </patternFill>
    </fill>
    <fill>
      <patternFill patternType="solid">
        <fgColor rgb="FFC0C0C0"/>
        <bgColor rgb="FFCCCCFF"/>
      </patternFill>
    </fill>
    <fill>
      <patternFill patternType="solid">
        <fgColor rgb="FFCCFFFF"/>
        <bgColor rgb="FFCCFFFF"/>
      </patternFill>
    </fill>
    <fill>
      <patternFill patternType="solid">
        <fgColor rgb="FFFFFF99"/>
        <bgColor rgb="FFFFFFCC"/>
      </patternFill>
    </fill>
    <fill>
      <patternFill patternType="solid">
        <fgColor rgb="FFFFFF00"/>
        <bgColor rgb="FFFFFF00"/>
      </patternFill>
    </fill>
    <fill>
      <patternFill patternType="solid">
        <fgColor rgb="FFFFCC00"/>
        <bgColor rgb="FFFFFF00"/>
      </patternFill>
    </fill>
  </fills>
  <borders count="39">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style="thin">
        <color rgb="FF99CCFF"/>
      </bottom>
      <diagonal/>
    </border>
    <border diagonalUp="false" diagonalDown="false">
      <left style="thin"/>
      <right style="thin"/>
      <top style="thin">
        <color rgb="FF99CCFF"/>
      </top>
      <bottom style="thin">
        <color rgb="FF99CCFF"/>
      </bottom>
      <diagonal/>
    </border>
    <border diagonalUp="false" diagonalDown="false">
      <left style="thin"/>
      <right style="thin"/>
      <top style="thin">
        <color rgb="FF99CCFF"/>
      </top>
      <bottom style="thin"/>
      <diagonal/>
    </border>
    <border diagonalUp="false" diagonalDown="false">
      <left style="thin"/>
      <right style="thin"/>
      <top style="thin">
        <color rgb="FF99CCFF"/>
      </top>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style="thin">
        <color rgb="FF33CCCC"/>
      </bottom>
      <diagonal/>
    </border>
    <border diagonalUp="false" diagonalDown="false">
      <left/>
      <right/>
      <top style="thin"/>
      <bottom style="thin">
        <color rgb="FF33CCCC"/>
      </bottom>
      <diagonal/>
    </border>
    <border diagonalUp="false" diagonalDown="false">
      <left/>
      <right style="thin"/>
      <top style="thin"/>
      <bottom style="thin">
        <color rgb="FF33CCCC"/>
      </bottom>
      <diagonal/>
    </border>
    <border diagonalUp="false" diagonalDown="false">
      <left style="thin"/>
      <right style="thin"/>
      <top style="thin">
        <color rgb="FF33CCCC"/>
      </top>
      <bottom style="thin">
        <color rgb="FF33CCCC"/>
      </bottom>
      <diagonal/>
    </border>
    <border diagonalUp="false" diagonalDown="false">
      <left style="thin"/>
      <right/>
      <top style="thin"/>
      <bottom style="thin">
        <color rgb="FF99CCFF"/>
      </bottom>
      <diagonal/>
    </border>
    <border diagonalUp="false" diagonalDown="false">
      <left/>
      <right style="thin"/>
      <top style="thin">
        <color rgb="FF33CCCC"/>
      </top>
      <bottom style="thin">
        <color rgb="FF33CCCC"/>
      </bottom>
      <diagonal/>
    </border>
    <border diagonalUp="false" diagonalDown="false">
      <left style="thin"/>
      <right style="thin"/>
      <top/>
      <bottom style="thin">
        <color rgb="FF33CCCC"/>
      </bottom>
      <diagonal/>
    </border>
    <border diagonalUp="false" diagonalDown="false">
      <left style="thin"/>
      <right/>
      <top style="thin">
        <color rgb="FF99CCFF"/>
      </top>
      <bottom style="thin">
        <color rgb="FF99CCFF"/>
      </bottom>
      <diagonal/>
    </border>
    <border diagonalUp="false" diagonalDown="false">
      <left style="thin"/>
      <right style="thin"/>
      <top style="thin">
        <color rgb="FF33CCCC"/>
      </top>
      <bottom/>
      <diagonal/>
    </border>
    <border diagonalUp="false" diagonalDown="false">
      <left style="thin"/>
      <right/>
      <top style="thin">
        <color rgb="FF99CCFF"/>
      </top>
      <bottom style="thin"/>
      <diagonal/>
    </border>
    <border diagonalUp="false" diagonalDown="false">
      <left/>
      <right/>
      <top style="thin"/>
      <bottom style="thin"/>
      <diagonal/>
    </border>
    <border diagonalUp="false" diagonalDown="false">
      <left style="thin"/>
      <right/>
      <top style="thin"/>
      <bottom style="thin">
        <color rgb="FF33CCCC"/>
      </bottom>
      <diagonal/>
    </border>
    <border diagonalUp="false" diagonalDown="false">
      <left style="thin"/>
      <right/>
      <top style="thin">
        <color rgb="FF33CCCC"/>
      </top>
      <bottom style="thin">
        <color rgb="FF33CCCC"/>
      </bottom>
      <diagonal/>
    </border>
    <border diagonalUp="false" diagonalDown="false">
      <left style="thin"/>
      <right/>
      <top style="thin">
        <color rgb="FF33CCCC"/>
      </top>
      <bottom style="thin"/>
      <diagonal/>
    </border>
    <border diagonalUp="false" diagonalDown="false">
      <left/>
      <right/>
      <top style="thin">
        <color rgb="FF33CCCC"/>
      </top>
      <bottom style="thin">
        <color rgb="FF33CCCC"/>
      </bottom>
      <diagonal/>
    </border>
    <border diagonalUp="false" diagonalDown="false">
      <left/>
      <right/>
      <top/>
      <bottom style="thin">
        <color rgb="FF33CCCC"/>
      </bottom>
      <diagonal/>
    </border>
    <border diagonalUp="false" diagonalDown="false">
      <left/>
      <right style="thin"/>
      <top/>
      <bottom style="thin">
        <color rgb="FF33CCCC"/>
      </bottom>
      <diagonal/>
    </border>
    <border diagonalUp="false" diagonalDown="false">
      <left style="thin"/>
      <right/>
      <top/>
      <bottom style="thin">
        <color rgb="FF33CCCC"/>
      </bottom>
      <diagonal/>
    </border>
    <border diagonalUp="false" diagonalDown="false">
      <left style="thin"/>
      <right style="thin"/>
      <top style="thin">
        <color rgb="FF33CCCC"/>
      </top>
      <bottom style="thin"/>
      <diagonal/>
    </border>
    <border diagonalUp="false" diagonalDown="false">
      <left/>
      <right/>
      <top style="thin">
        <color rgb="FF33CCCC"/>
      </top>
      <bottom style="thin"/>
      <diagonal/>
    </border>
    <border diagonalUp="false" diagonalDown="false">
      <left/>
      <right style="thin"/>
      <top style="thin">
        <color rgb="FF33CCCC"/>
      </top>
      <bottom style="thin"/>
      <diagonal/>
    </border>
    <border diagonalUp="false" diagonalDown="false">
      <left/>
      <right/>
      <top/>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0" fontId="0"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false" applyProtection="false"/>
    <xf numFmtId="164" fontId="5" fillId="0" borderId="0" applyFont="true" applyBorder="fals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36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1" applyFont="false" applyBorder="true" applyAlignment="true" applyProtection="true">
      <alignment horizontal="general" vertical="bottom" textRotation="0" wrapText="false" indent="0" shrinkToFit="false"/>
      <protection locked="true" hidden="false"/>
    </xf>
    <xf numFmtId="164" fontId="7" fillId="2" borderId="1" xfId="23" applyFont="true" applyBorder="true" applyAlignment="true" applyProtection="false">
      <alignment horizontal="general" vertical="center" textRotation="0" wrapText="true" indent="0" shrinkToFit="false"/>
      <protection locked="true" hidden="false"/>
    </xf>
    <xf numFmtId="165" fontId="8" fillId="3" borderId="1" xfId="23" applyFont="true" applyBorder="true" applyAlignment="true" applyProtection="false">
      <alignment horizontal="center" vertical="center" textRotation="0" wrapText="true" indent="0" shrinkToFit="false"/>
      <protection locked="true" hidden="false"/>
    </xf>
    <xf numFmtId="164" fontId="4" fillId="0" borderId="1" xfId="20" applyFont="true" applyBorder="true" applyAlignment="true" applyProtection="true">
      <alignment horizontal="general" vertical="center" textRotation="0" wrapText="false" indent="0" shrinkToFit="false"/>
      <protection locked="true" hidden="false"/>
    </xf>
    <xf numFmtId="164" fontId="9" fillId="2" borderId="1" xfId="23" applyFont="true" applyBorder="true" applyAlignment="true" applyProtection="false">
      <alignment horizontal="center" vertical="center" textRotation="0" wrapText="true" indent="0" shrinkToFit="false"/>
      <protection locked="true" hidden="false"/>
    </xf>
    <xf numFmtId="164" fontId="10" fillId="3" borderId="2" xfId="23" applyFont="true" applyBorder="true" applyAlignment="true" applyProtection="false">
      <alignment horizontal="justify" vertical="center" textRotation="0" wrapText="true" indent="0" shrinkToFit="false"/>
      <protection locked="true" hidden="false"/>
    </xf>
    <xf numFmtId="164" fontId="10" fillId="3" borderId="3" xfId="23" applyFont="true" applyBorder="true" applyAlignment="true" applyProtection="false">
      <alignment horizontal="justify" vertical="center" textRotation="0" wrapText="true" indent="0" shrinkToFit="false"/>
      <protection locked="true" hidden="false"/>
    </xf>
    <xf numFmtId="164" fontId="11" fillId="3" borderId="0" xfId="23" applyFont="true" applyBorder="true" applyAlignment="true" applyProtection="false">
      <alignment horizontal="general" vertical="center" textRotation="0" wrapText="true" indent="0" shrinkToFit="false"/>
      <protection locked="true" hidden="false"/>
    </xf>
    <xf numFmtId="164" fontId="4" fillId="3" borderId="0" xfId="21" applyFont="false" applyBorder="true" applyAlignment="true" applyProtection="true">
      <alignment horizontal="general" vertical="center" textRotation="0" wrapText="true" indent="0" shrinkToFit="false"/>
      <protection locked="true" hidden="false"/>
    </xf>
    <xf numFmtId="164" fontId="12" fillId="2" borderId="1" xfId="22" applyFont="true" applyBorder="true" applyAlignment="true" applyProtection="false">
      <alignment horizontal="center" vertical="center" textRotation="0" wrapText="true" indent="0" shrinkToFit="false"/>
      <protection locked="true" hidden="false"/>
    </xf>
    <xf numFmtId="164" fontId="10" fillId="3" borderId="4" xfId="22" applyFont="true" applyBorder="true" applyAlignment="true" applyProtection="false">
      <alignment horizontal="justify" vertical="center" textRotation="0" wrapText="true" indent="0" shrinkToFit="false"/>
      <protection locked="true" hidden="false"/>
    </xf>
    <xf numFmtId="164" fontId="10" fillId="3" borderId="4" xfId="22" applyFont="true" applyBorder="true" applyAlignment="true" applyProtection="false">
      <alignment horizontal="left" vertical="center" textRotation="0" wrapText="true" indent="0" shrinkToFit="false"/>
      <protection locked="true" hidden="false"/>
    </xf>
    <xf numFmtId="164" fontId="10" fillId="3" borderId="4" xfId="22" applyFont="true" applyBorder="true" applyAlignment="true" applyProtection="false">
      <alignment horizontal="justify" vertical="center" textRotation="0" wrapText="false" indent="0" shrinkToFit="false"/>
      <protection locked="true" hidden="false"/>
    </xf>
    <xf numFmtId="164" fontId="10" fillId="3" borderId="3" xfId="22" applyFont="true" applyBorder="true" applyAlignment="true" applyProtection="false">
      <alignment horizontal="justify" vertical="center" textRotation="0" wrapText="true" indent="0" shrinkToFit="false"/>
      <protection locked="true" hidden="false"/>
    </xf>
    <xf numFmtId="164" fontId="12" fillId="2" borderId="1" xfId="22" applyFont="true" applyBorder="true" applyAlignment="true" applyProtection="false">
      <alignment horizontal="center" vertical="center" textRotation="0" wrapText="false" indent="0" shrinkToFit="false"/>
      <protection locked="true" hidden="false"/>
    </xf>
    <xf numFmtId="164" fontId="10" fillId="3" borderId="1" xfId="22" applyFont="true" applyBorder="true" applyAlignment="true" applyProtection="false">
      <alignment horizontal="center" vertical="center" textRotation="0" wrapText="true" indent="0" shrinkToFit="false"/>
      <protection locked="true" hidden="false"/>
    </xf>
    <xf numFmtId="164" fontId="10" fillId="3" borderId="5" xfId="22" applyFont="true" applyBorder="true" applyAlignment="true" applyProtection="false">
      <alignment horizontal="left" vertical="center" textRotation="0" wrapText="false" indent="0" shrinkToFit="false"/>
      <protection locked="true" hidden="false"/>
    </xf>
    <xf numFmtId="164" fontId="4" fillId="3" borderId="6" xfId="20" applyFont="true" applyBorder="true" applyAlignment="true" applyProtection="true">
      <alignment horizontal="general" vertical="center" textRotation="0" wrapText="true" indent="0" shrinkToFit="false"/>
      <protection locked="true" hidden="false"/>
    </xf>
    <xf numFmtId="164" fontId="10" fillId="3" borderId="0" xfId="22" applyFont="true" applyBorder="true" applyAlignment="true" applyProtection="false">
      <alignment horizontal="justify" vertical="center" textRotation="0" wrapText="true" indent="0" shrinkToFit="false"/>
      <protection locked="true" hidden="false"/>
    </xf>
    <xf numFmtId="164" fontId="4" fillId="3" borderId="0" xfId="21" applyFont="false" applyBorder="true" applyAlignment="true" applyProtection="true">
      <alignment horizontal="justify" vertical="center" textRotation="0" wrapText="true" indent="0" shrinkToFit="false"/>
      <protection locked="true" hidden="false"/>
    </xf>
    <xf numFmtId="164" fontId="13" fillId="3" borderId="2" xfId="22" applyFont="true" applyBorder="true" applyAlignment="true" applyProtection="false">
      <alignment horizontal="justify" vertical="top" textRotation="0" wrapText="true" indent="0" shrinkToFit="false"/>
      <protection locked="true" hidden="false"/>
    </xf>
    <xf numFmtId="164" fontId="13" fillId="3" borderId="2" xfId="22" applyFont="true" applyBorder="true" applyAlignment="true" applyProtection="false">
      <alignment horizontal="justify" vertical="center" textRotation="0" wrapText="true" indent="0" shrinkToFit="false"/>
      <protection locked="true" hidden="false"/>
    </xf>
    <xf numFmtId="164" fontId="10" fillId="3" borderId="2" xfId="22" applyFont="true" applyBorder="true" applyAlignment="true" applyProtection="false">
      <alignment horizontal="justify" vertical="center" textRotation="0" wrapText="true" indent="0" shrinkToFit="false"/>
      <protection locked="true" hidden="false"/>
    </xf>
    <xf numFmtId="164" fontId="10" fillId="3" borderId="1" xfId="22" applyFont="true" applyBorder="true" applyAlignment="true" applyProtection="false">
      <alignment horizontal="justify" vertical="center" textRotation="0" wrapText="true" indent="0" shrinkToFit="false"/>
      <protection locked="true" hidden="false"/>
    </xf>
    <xf numFmtId="164" fontId="10" fillId="3" borderId="1" xfId="22" applyFont="true" applyBorder="true" applyAlignment="true" applyProtection="false">
      <alignment horizontal="justify" vertical="center"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14" fillId="4" borderId="1" xfId="0" applyFont="true" applyBorder="true" applyAlignment="true" applyProtection="true">
      <alignment horizontal="center" vertical="center" textRotation="0" wrapText="false" indent="0" shrinkToFit="false"/>
      <protection locked="true" hidden="false"/>
    </xf>
    <xf numFmtId="164" fontId="0" fillId="0" borderId="7" xfId="0" applyFont="true" applyBorder="true" applyAlignment="true" applyProtection="true">
      <alignment horizontal="left" vertical="center" textRotation="0" wrapText="false" indent="2" shrinkToFit="false"/>
      <protection locked="true" hidden="false"/>
    </xf>
    <xf numFmtId="164" fontId="0" fillId="3" borderId="7" xfId="0" applyFont="false" applyBorder="true" applyAlignment="true" applyProtection="true">
      <alignment horizontal="center" vertical="center" textRotation="0" wrapText="false" indent="0" shrinkToFit="false"/>
      <protection locked="false" hidden="false"/>
    </xf>
    <xf numFmtId="164" fontId="0" fillId="0" borderId="8" xfId="0" applyFont="true" applyBorder="true" applyAlignment="true" applyProtection="true">
      <alignment horizontal="left" vertical="center" textRotation="0" wrapText="false" indent="2" shrinkToFit="false"/>
      <protection locked="true" hidden="false"/>
    </xf>
    <xf numFmtId="164" fontId="15" fillId="3" borderId="8" xfId="0" applyFont="true" applyBorder="true" applyAlignment="true" applyProtection="true">
      <alignment horizontal="center" vertical="center" textRotation="0" wrapText="false" indent="0" shrinkToFit="false"/>
      <protection locked="false" hidden="false"/>
    </xf>
    <xf numFmtId="164" fontId="0" fillId="3" borderId="8" xfId="0" applyFont="true" applyBorder="true" applyAlignment="true" applyProtection="true">
      <alignment horizontal="center" vertical="center" textRotation="0" wrapText="false" indent="0" shrinkToFit="false"/>
      <protection locked="false" hidden="false"/>
    </xf>
    <xf numFmtId="164" fontId="0" fillId="5" borderId="0" xfId="0" applyFont="false" applyBorder="false" applyAlignment="false" applyProtection="true">
      <alignment horizontal="general" vertical="bottom" textRotation="0" wrapText="false" indent="0" shrinkToFit="false"/>
      <protection locked="true" hidden="false"/>
    </xf>
    <xf numFmtId="165" fontId="0" fillId="3" borderId="8" xfId="0" applyFont="true" applyBorder="true" applyAlignment="true" applyProtection="true">
      <alignment horizontal="center" vertical="center" textRotation="0" wrapText="false" indent="0" shrinkToFit="false"/>
      <protection locked="false" hidden="false"/>
    </xf>
    <xf numFmtId="164" fontId="0" fillId="3" borderId="0" xfId="0" applyFont="false" applyBorder="false" applyAlignment="false" applyProtection="true">
      <alignment horizontal="general" vertical="bottom" textRotation="0" wrapText="false" indent="0" shrinkToFit="false"/>
      <protection locked="false" hidden="false"/>
    </xf>
    <xf numFmtId="164" fontId="0" fillId="0" borderId="8" xfId="0" applyFont="true" applyBorder="true" applyAlignment="true" applyProtection="true">
      <alignment horizontal="left" vertical="center" textRotation="0" wrapText="true" indent="2" shrinkToFit="false"/>
      <protection locked="true" hidden="false"/>
    </xf>
    <xf numFmtId="165" fontId="0" fillId="5" borderId="8" xfId="0" applyFont="false" applyBorder="true" applyAlignment="true" applyProtection="true">
      <alignment horizontal="center" vertical="center" textRotation="0" wrapText="false" indent="0" shrinkToFit="false"/>
      <protection locked="true" hidden="false"/>
    </xf>
    <xf numFmtId="164" fontId="0" fillId="0" borderId="9" xfId="0" applyFont="true" applyBorder="true" applyAlignment="true" applyProtection="true">
      <alignment horizontal="left" vertical="center" textRotation="0" wrapText="true" indent="2" shrinkToFit="false"/>
      <protection locked="true" hidden="false"/>
    </xf>
    <xf numFmtId="166" fontId="0" fillId="3" borderId="9" xfId="0" applyFont="false" applyBorder="true" applyAlignment="true" applyProtection="true">
      <alignment horizontal="center" vertical="center" textRotation="0" wrapText="false" indent="0" shrinkToFit="false"/>
      <protection locked="true" hidden="true"/>
    </xf>
    <xf numFmtId="164" fontId="0" fillId="3" borderId="0" xfId="0" applyFont="false" applyBorder="true" applyAlignment="false" applyProtection="true">
      <alignment horizontal="general" vertical="bottom" textRotation="0" wrapText="false" indent="0" shrinkToFit="false"/>
      <protection locked="true" hidden="false"/>
    </xf>
    <xf numFmtId="164" fontId="16" fillId="3" borderId="0" xfId="0" applyFont="true" applyBorder="true" applyAlignment="true" applyProtection="true">
      <alignment horizontal="center" vertical="bottom" textRotation="0" wrapText="false" indent="0" shrinkToFit="false"/>
      <protection locked="true" hidden="false"/>
    </xf>
    <xf numFmtId="164" fontId="14" fillId="3" borderId="0" xfId="0" applyFont="true" applyBorder="true" applyAlignment="true" applyProtection="true">
      <alignment horizontal="center" vertical="center"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true" applyProtection="true">
      <alignment horizontal="center" vertical="center" textRotation="0" wrapText="false" indent="0" shrinkToFit="false"/>
      <protection locked="true" hidden="false"/>
    </xf>
    <xf numFmtId="164" fontId="0" fillId="3" borderId="0" xfId="0" applyFont="false" applyBorder="true" applyAlignment="true" applyProtection="true">
      <alignment horizontal="left" vertical="center" textRotation="0" wrapText="false" indent="0" shrinkToFit="false"/>
      <protection locked="true" hidden="false"/>
    </xf>
    <xf numFmtId="164" fontId="0" fillId="3" borderId="0" xfId="0" applyFont="false" applyBorder="true" applyAlignment="true" applyProtection="true">
      <alignment horizontal="center" vertical="center" textRotation="0" wrapText="false" indent="0" shrinkToFit="false"/>
      <protection locked="false" hidden="false"/>
    </xf>
    <xf numFmtId="164" fontId="18" fillId="4" borderId="5" xfId="0" applyFont="true" applyBorder="true" applyAlignment="true" applyProtection="true">
      <alignment horizontal="center" vertical="center" textRotation="0" wrapText="true" indent="0" shrinkToFit="false"/>
      <protection locked="true" hidden="false"/>
    </xf>
    <xf numFmtId="164" fontId="14" fillId="4" borderId="5" xfId="0" applyFont="true" applyBorder="true" applyAlignment="true" applyProtection="true">
      <alignment horizontal="center" vertical="center" textRotation="0" wrapText="false" indent="0" shrinkToFit="false"/>
      <protection locked="true" hidden="false"/>
    </xf>
    <xf numFmtId="164" fontId="19" fillId="4" borderId="1" xfId="0" applyFont="true" applyBorder="true" applyAlignment="true" applyProtection="true">
      <alignment horizontal="center" vertical="center" textRotation="0" wrapText="false" indent="0" shrinkToFit="false"/>
      <protection locked="true" hidden="false"/>
    </xf>
    <xf numFmtId="164" fontId="0" fillId="0" borderId="7" xfId="0" applyFont="false" applyBorder="true" applyAlignment="true" applyProtection="true">
      <alignment horizontal="center" vertical="center" textRotation="0" wrapText="false" indent="0" shrinkToFit="false"/>
      <protection locked="true" hidden="false"/>
    </xf>
    <xf numFmtId="164" fontId="0" fillId="0" borderId="7" xfId="0" applyFont="true" applyBorder="true" applyAlignment="true" applyProtection="true">
      <alignment horizontal="left" vertical="center" textRotation="0" wrapText="false" indent="0" shrinkToFit="false"/>
      <protection locked="true" hidden="false"/>
    </xf>
    <xf numFmtId="164" fontId="0" fillId="3" borderId="7" xfId="0" applyFont="true" applyBorder="true" applyAlignment="true" applyProtection="true">
      <alignment horizontal="center" vertical="center" textRotation="0" wrapText="false" indent="0" shrinkToFit="false"/>
      <protection locked="false" hidden="false"/>
    </xf>
    <xf numFmtId="164" fontId="0" fillId="0" borderId="8" xfId="0" applyFont="false" applyBorder="true" applyAlignment="true" applyProtection="true">
      <alignment horizontal="center" vertical="center" textRotation="0" wrapText="false" indent="0" shrinkToFit="false"/>
      <protection locked="true" hidden="false"/>
    </xf>
    <xf numFmtId="164" fontId="0" fillId="0" borderId="8" xfId="0" applyFont="true" applyBorder="true" applyAlignment="true" applyProtection="true">
      <alignment horizontal="left" vertical="center" textRotation="0" wrapText="false" indent="0" shrinkToFit="false"/>
      <protection locked="true" hidden="false"/>
    </xf>
    <xf numFmtId="164" fontId="0" fillId="3" borderId="8" xfId="0" applyFont="true" applyBorder="true" applyAlignment="true" applyProtection="true">
      <alignment horizontal="left" vertical="center" textRotation="0" wrapText="false" indent="0" shrinkToFit="false"/>
      <protection locked="true" hidden="false"/>
    </xf>
    <xf numFmtId="164" fontId="0" fillId="0" borderId="8" xfId="0" applyFont="true" applyBorder="true" applyAlignment="true" applyProtection="true">
      <alignment horizontal="left" vertical="center" textRotation="0" wrapText="true" indent="0" shrinkToFit="false"/>
      <protection locked="true" hidden="false"/>
    </xf>
    <xf numFmtId="164" fontId="0" fillId="0" borderId="10" xfId="0" applyFont="false" applyBorder="true" applyAlignment="true" applyProtection="true">
      <alignment horizontal="center" vertical="center" textRotation="0" wrapText="false" indent="0" shrinkToFit="false"/>
      <protection locked="true" hidden="false"/>
    </xf>
    <xf numFmtId="164" fontId="0" fillId="0" borderId="10" xfId="0" applyFont="true" applyBorder="true" applyAlignment="true" applyProtection="true">
      <alignment horizontal="left" vertical="center" textRotation="0" wrapText="true" indent="0" shrinkToFit="false"/>
      <protection locked="true" hidden="false"/>
    </xf>
    <xf numFmtId="164" fontId="0" fillId="3" borderId="0" xfId="0" applyFont="false" applyBorder="false" applyAlignment="false" applyProtection="true">
      <alignment horizontal="general" vertical="bottom" textRotation="0" wrapText="false" indent="0" shrinkToFit="false"/>
      <protection locked="true" hidden="false"/>
    </xf>
    <xf numFmtId="164" fontId="0" fillId="0" borderId="9" xfId="0" applyFont="false" applyBorder="true" applyAlignment="true" applyProtection="true">
      <alignment horizontal="center" vertical="center" textRotation="0" wrapText="false" indent="0" shrinkToFit="false"/>
      <protection locked="true" hidden="false"/>
    </xf>
    <xf numFmtId="164" fontId="0" fillId="0" borderId="9" xfId="0" applyFont="true" applyBorder="true" applyAlignment="true" applyProtection="true">
      <alignment horizontal="left" vertical="center" textRotation="0" wrapText="true" indent="0" shrinkToFit="false"/>
      <protection locked="true" hidden="false"/>
    </xf>
    <xf numFmtId="164" fontId="0" fillId="3" borderId="9" xfId="0" applyFont="true" applyBorder="true" applyAlignment="true" applyProtection="true">
      <alignment horizontal="center" vertical="center" textRotation="0" wrapText="false" indent="0" shrinkToFit="false"/>
      <protection locked="false" hidden="false"/>
    </xf>
    <xf numFmtId="164" fontId="20" fillId="4" borderId="1" xfId="0" applyFont="true" applyBorder="true" applyAlignment="true" applyProtection="false">
      <alignment horizontal="left" vertical="center" textRotation="0" wrapText="true" indent="0" shrinkToFit="false"/>
      <protection locked="true" hidden="false"/>
    </xf>
    <xf numFmtId="164" fontId="20" fillId="6" borderId="1" xfId="0" applyFont="true" applyBorder="true" applyAlignment="true" applyProtection="false">
      <alignment horizontal="left" vertical="center" textRotation="0" wrapText="true" indent="0" shrinkToFit="false"/>
      <protection locked="true" hidden="false"/>
    </xf>
    <xf numFmtId="164" fontId="0" fillId="5" borderId="1" xfId="0" applyFont="true" applyBorder="true" applyAlignment="true" applyProtection="false">
      <alignment horizontal="center" vertical="center" textRotation="0" wrapText="true" indent="0" shrinkToFit="false"/>
      <protection locked="true" hidden="false"/>
    </xf>
    <xf numFmtId="164" fontId="0" fillId="5"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7" fontId="0" fillId="6" borderId="1" xfId="0" applyFont="false" applyBorder="true" applyAlignment="false" applyProtection="true">
      <alignment horizontal="general" vertical="bottom" textRotation="0" wrapText="false" indent="0" shrinkToFit="false"/>
      <protection locked="true" hidden="true"/>
    </xf>
    <xf numFmtId="168" fontId="0" fillId="6" borderId="1" xfId="0" applyFont="false" applyBorder="true" applyAlignment="false" applyProtection="true">
      <alignment horizontal="general" vertical="bottom" textRotation="0" wrapText="false" indent="0" shrinkToFit="false"/>
      <protection locked="true" hidden="true"/>
    </xf>
    <xf numFmtId="169" fontId="0" fillId="6" borderId="1" xfId="0" applyFont="false" applyBorder="true" applyAlignment="false" applyProtection="true">
      <alignment horizontal="general" vertical="bottom" textRotation="0" wrapText="false" indent="0" shrinkToFit="false"/>
      <protection locked="true" hidden="true"/>
    </xf>
    <xf numFmtId="164" fontId="0" fillId="0" borderId="1" xfId="0" applyFont="true" applyBorder="true" applyAlignment="false" applyProtection="false">
      <alignment horizontal="general" vertical="bottom" textRotation="0" wrapText="false" indent="0" shrinkToFit="false"/>
      <protection locked="true" hidden="false"/>
    </xf>
    <xf numFmtId="171" fontId="0" fillId="6" borderId="1" xfId="15" applyFont="true" applyBorder="true" applyAlignment="true" applyProtection="true">
      <alignment horizontal="general" vertical="bottom" textRotation="0" wrapText="false" indent="0" shrinkToFit="false"/>
      <protection locked="true" hidden="true"/>
    </xf>
    <xf numFmtId="170" fontId="0" fillId="5" borderId="11" xfId="15" applyFont="true" applyBorder="true" applyAlignment="true" applyProtection="true">
      <alignment horizontal="right" vertical="bottom" textRotation="0" wrapText="false" indent="0" shrinkToFit="false"/>
      <protection locked="true" hidden="true"/>
    </xf>
    <xf numFmtId="170" fontId="0" fillId="5" borderId="12" xfId="15" applyFont="true" applyBorder="true" applyAlignment="true" applyProtection="true">
      <alignment horizontal="right" vertical="bottom" textRotation="0" wrapText="false" indent="0" shrinkToFit="false"/>
      <protection locked="true" hidden="true"/>
    </xf>
    <xf numFmtId="170" fontId="0" fillId="5" borderId="2" xfId="15" applyFont="true" applyBorder="true" applyAlignment="true" applyProtection="true">
      <alignment horizontal="right" vertical="bottom" textRotation="0" wrapText="false" indent="0" shrinkToFit="false"/>
      <protection locked="true" hidden="true"/>
    </xf>
    <xf numFmtId="170" fontId="0" fillId="5" borderId="13" xfId="15" applyFont="true" applyBorder="true" applyAlignment="true" applyProtection="true">
      <alignment horizontal="right" vertical="bottom" textRotation="0" wrapText="false" indent="0" shrinkToFit="false"/>
      <protection locked="true" hidden="true"/>
    </xf>
    <xf numFmtId="170" fontId="0" fillId="5" borderId="14" xfId="15" applyFont="true" applyBorder="true" applyAlignment="true" applyProtection="true">
      <alignment horizontal="right" vertical="bottom" textRotation="0" wrapText="false" indent="0" shrinkToFit="false"/>
      <protection locked="true" hidden="true"/>
    </xf>
    <xf numFmtId="164" fontId="15" fillId="0" borderId="1" xfId="0" applyFont="true" applyBorder="true" applyAlignment="true" applyProtection="false">
      <alignment horizontal="left" vertical="bottom" textRotation="0" wrapText="true" indent="2" shrinkToFit="false"/>
      <protection locked="true" hidden="false"/>
    </xf>
    <xf numFmtId="170" fontId="0" fillId="5" borderId="3" xfId="15" applyFont="true" applyBorder="true" applyAlignment="true" applyProtection="true">
      <alignment horizontal="right" vertical="bottom" textRotation="0" wrapText="false" indent="0" shrinkToFit="false"/>
      <protection locked="true" hidden="true"/>
    </xf>
    <xf numFmtId="170" fontId="0" fillId="5" borderId="15" xfId="15" applyFont="true" applyBorder="true" applyAlignment="true" applyProtection="true">
      <alignment horizontal="right" vertical="bottom" textRotation="0" wrapText="false" indent="0" shrinkToFit="false"/>
      <protection locked="true" hidden="true"/>
    </xf>
    <xf numFmtId="170" fontId="0" fillId="5" borderId="16" xfId="15" applyFont="true" applyBorder="true" applyAlignment="true" applyProtection="true">
      <alignment horizontal="right" vertical="bottom" textRotation="0" wrapText="false" indent="0" shrinkToFit="false"/>
      <protection locked="true" hidden="true"/>
    </xf>
    <xf numFmtId="164" fontId="21" fillId="0" borderId="1" xfId="0" applyFont="true" applyBorder="true" applyAlignment="false" applyProtection="false">
      <alignment horizontal="general" vertical="bottom" textRotation="0" wrapText="false" indent="0" shrinkToFit="false"/>
      <protection locked="true" hidden="false"/>
    </xf>
    <xf numFmtId="164" fontId="21" fillId="0" borderId="1" xfId="0" applyFont="true" applyBorder="true" applyAlignment="true" applyProtection="false">
      <alignment horizontal="right" vertical="bottom" textRotation="0" wrapText="true" indent="0" shrinkToFit="false"/>
      <protection locked="true" hidden="false"/>
    </xf>
    <xf numFmtId="167" fontId="15" fillId="6" borderId="1" xfId="0" applyFont="true" applyBorder="true" applyAlignment="false" applyProtection="true">
      <alignment horizontal="general" vertical="bottom" textRotation="0" wrapText="false" indent="0" shrinkToFit="false"/>
      <protection locked="true" hidden="true"/>
    </xf>
    <xf numFmtId="168" fontId="15" fillId="6" borderId="1" xfId="0" applyFont="true" applyBorder="true" applyAlignment="false" applyProtection="true">
      <alignment horizontal="general" vertical="bottom" textRotation="0" wrapText="false" indent="0" shrinkToFit="false"/>
      <protection locked="true" hidden="true"/>
    </xf>
    <xf numFmtId="164" fontId="15" fillId="0" borderId="0" xfId="0" applyFont="true" applyBorder="false" applyAlignment="false" applyProtection="false">
      <alignment horizontal="general" vertical="bottom" textRotation="0" wrapText="false" indent="0" shrinkToFit="false"/>
      <protection locked="true" hidden="false"/>
    </xf>
    <xf numFmtId="164" fontId="0" fillId="7" borderId="0" xfId="0" applyFont="true" applyBorder="false" applyAlignment="false" applyProtection="false">
      <alignment horizontal="general" vertical="bottom" textRotation="0" wrapText="false" indent="0" shrinkToFit="false"/>
      <protection locked="true" hidden="false"/>
    </xf>
    <xf numFmtId="164" fontId="15" fillId="8" borderId="0" xfId="0" applyFont="true" applyBorder="false" applyAlignment="false" applyProtection="false">
      <alignment horizontal="general" vertical="bottom" textRotation="0" wrapText="false" indent="0" shrinkToFit="false"/>
      <protection locked="true" hidden="false"/>
    </xf>
    <xf numFmtId="164" fontId="0" fillId="8"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22" fillId="8" borderId="0" xfId="0" applyFont="true" applyBorder="false" applyAlignment="true" applyProtection="false">
      <alignment horizontal="left" vertical="bottom" textRotation="0" wrapText="false" indent="0" shrinkToFit="false"/>
      <protection locked="true" hidden="false"/>
    </xf>
    <xf numFmtId="164" fontId="22" fillId="8" borderId="0" xfId="0" applyFont="true" applyBorder="false" applyAlignment="true" applyProtection="false">
      <alignment horizontal="right" vertical="bottom" textRotation="0" wrapText="false" indent="0" shrinkToFit="false"/>
      <protection locked="true" hidden="false"/>
    </xf>
    <xf numFmtId="164" fontId="23" fillId="8" borderId="0" xfId="0" applyFont="true" applyBorder="false" applyAlignment="true" applyProtection="false">
      <alignment horizontal="left" vertical="bottom" textRotation="0" wrapText="false" indent="0" shrinkToFit="false"/>
      <protection locked="true" hidden="false"/>
    </xf>
    <xf numFmtId="164" fontId="0" fillId="8"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71" fontId="0" fillId="0" borderId="0" xfId="15" applyFont="true" applyBorder="true" applyAlignment="true" applyProtection="true">
      <alignment horizontal="general" vertical="bottom" textRotation="0" wrapText="fals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71" fontId="0" fillId="5" borderId="1" xfId="15" applyFont="true" applyBorder="true" applyAlignment="true" applyProtection="true">
      <alignment horizontal="center" vertical="center" textRotation="0" wrapText="true" indent="0" shrinkToFit="false"/>
      <protection locked="true" hidden="false"/>
    </xf>
    <xf numFmtId="171" fontId="0" fillId="5" borderId="1" xfId="0" applyFont="true" applyBorder="true" applyAlignment="true" applyProtection="false">
      <alignment horizontal="center" vertical="center" textRotation="0" wrapText="true" indent="0" shrinkToFit="false"/>
      <protection locked="true" hidden="false"/>
    </xf>
    <xf numFmtId="172" fontId="0" fillId="5" borderId="1" xfId="0" applyFont="true" applyBorder="true" applyAlignment="true" applyProtection="false">
      <alignment horizontal="center" vertical="center" textRotation="0" wrapText="true" indent="0" shrinkToFit="false"/>
      <protection locked="true" hidden="false"/>
    </xf>
    <xf numFmtId="165" fontId="20" fillId="4" borderId="2" xfId="0" applyFont="true" applyBorder="true" applyAlignment="true" applyProtection="false">
      <alignment horizontal="center" vertical="center" textRotation="0" wrapText="false" indent="0" shrinkToFit="false"/>
      <protection locked="true" hidden="false"/>
    </xf>
    <xf numFmtId="164" fontId="20" fillId="4" borderId="2" xfId="0" applyFont="true" applyBorder="true" applyAlignment="true" applyProtection="false">
      <alignment horizontal="left" vertical="center" textRotation="0" wrapText="true" indent="2" shrinkToFit="false"/>
      <protection locked="true" hidden="false"/>
    </xf>
    <xf numFmtId="165" fontId="15" fillId="0" borderId="17" xfId="0" applyFont="true" applyBorder="true" applyAlignment="true" applyProtection="false">
      <alignment horizontal="center" vertical="center" textRotation="0" wrapText="false" indent="0" shrinkToFit="false"/>
      <protection locked="true" hidden="false"/>
    </xf>
    <xf numFmtId="164" fontId="15" fillId="9" borderId="11" xfId="0" applyFont="true" applyBorder="true" applyAlignment="true" applyProtection="false">
      <alignment horizontal="general" vertical="center" textRotation="0" wrapText="false" indent="0" shrinkToFit="false"/>
      <protection locked="true" hidden="false"/>
    </xf>
    <xf numFmtId="164" fontId="15" fillId="9" borderId="18" xfId="0" applyFont="true" applyBorder="true" applyAlignment="true" applyProtection="false">
      <alignment horizontal="general" vertical="center" textRotation="0" wrapText="false" indent="0" shrinkToFit="false"/>
      <protection locked="true" hidden="false"/>
    </xf>
    <xf numFmtId="171" fontId="15" fillId="9" borderId="18" xfId="15" applyFont="true" applyBorder="true" applyAlignment="true" applyProtection="true">
      <alignment horizontal="general" vertical="center" textRotation="0" wrapText="false" indent="0" shrinkToFit="false"/>
      <protection locked="true" hidden="false"/>
    </xf>
    <xf numFmtId="171" fontId="15" fillId="9" borderId="18" xfId="0" applyFont="true" applyBorder="true" applyAlignment="true" applyProtection="false">
      <alignment horizontal="general" vertical="center" textRotation="0" wrapText="false" indent="0" shrinkToFit="false"/>
      <protection locked="true" hidden="false"/>
    </xf>
    <xf numFmtId="172" fontId="15" fillId="9" borderId="18" xfId="0" applyFont="true" applyBorder="true" applyAlignment="true" applyProtection="false">
      <alignment horizontal="general" vertical="center" textRotation="0" wrapText="false" indent="0" shrinkToFit="false"/>
      <protection locked="true" hidden="false"/>
    </xf>
    <xf numFmtId="164" fontId="15" fillId="9" borderId="19" xfId="0" applyFont="true" applyBorder="true" applyAlignment="true" applyProtection="false">
      <alignment horizontal="general" vertical="center" textRotation="0" wrapText="false" indent="0" shrinkToFit="false"/>
      <protection locked="true" hidden="false"/>
    </xf>
    <xf numFmtId="165" fontId="0" fillId="0" borderId="20" xfId="0" applyFont="true" applyBorder="true" applyAlignment="true" applyProtection="false">
      <alignment horizontal="center" vertical="center" textRotation="0" wrapText="false" indent="0" shrinkToFit="false"/>
      <protection locked="true" hidden="false"/>
    </xf>
    <xf numFmtId="164" fontId="4" fillId="0" borderId="21" xfId="20" applyFont="true" applyBorder="true" applyAlignment="true" applyProtection="true">
      <alignment horizontal="left" vertical="center" textRotation="0" wrapText="false" indent="1" shrinkToFit="false"/>
      <protection locked="true" hidden="false"/>
    </xf>
    <xf numFmtId="164" fontId="4" fillId="0" borderId="22" xfId="20" applyFont="false" applyBorder="true" applyAlignment="true" applyProtection="true">
      <alignment horizontal="general" vertical="center" textRotation="0" wrapText="false" indent="0" shrinkToFit="false"/>
      <protection locked="true" hidden="false"/>
    </xf>
    <xf numFmtId="166" fontId="0" fillId="6" borderId="23" xfId="0" applyFont="false" applyBorder="true" applyAlignment="true" applyProtection="true">
      <alignment horizontal="right" vertical="center" textRotation="0" wrapText="false" indent="0" shrinkToFit="false"/>
      <protection locked="true" hidden="true"/>
    </xf>
    <xf numFmtId="167" fontId="0" fillId="6" borderId="20" xfId="0" applyFont="false" applyBorder="true" applyAlignment="false" applyProtection="true">
      <alignment horizontal="general" vertical="bottom" textRotation="0" wrapText="false" indent="0" shrinkToFit="false"/>
      <protection locked="true" hidden="true"/>
    </xf>
    <xf numFmtId="168" fontId="0" fillId="6" borderId="20" xfId="15" applyFont="true" applyBorder="true" applyAlignment="true" applyProtection="true">
      <alignment horizontal="general" vertical="bottom" textRotation="0" wrapText="false" indent="0" shrinkToFit="false"/>
      <protection locked="true" hidden="true"/>
    </xf>
    <xf numFmtId="171" fontId="0" fillId="6" borderId="20" xfId="15" applyFont="true" applyBorder="true" applyAlignment="true" applyProtection="true">
      <alignment horizontal="general" vertical="bottom" textRotation="0" wrapText="false" indent="0" shrinkToFit="false"/>
      <protection locked="true" hidden="true"/>
    </xf>
    <xf numFmtId="168" fontId="0" fillId="6" borderId="20" xfId="0" applyFont="false" applyBorder="true" applyAlignment="false" applyProtection="true">
      <alignment horizontal="general" vertical="bottom" textRotation="0" wrapText="false" indent="0" shrinkToFit="false"/>
      <protection locked="true" hidden="true"/>
    </xf>
    <xf numFmtId="172" fontId="0" fillId="6" borderId="20" xfId="15" applyFont="true" applyBorder="true" applyAlignment="true" applyProtection="true">
      <alignment horizontal="general" vertical="bottom" textRotation="0" wrapText="false" indent="0" shrinkToFit="false"/>
      <protection locked="true" hidden="true"/>
    </xf>
    <xf numFmtId="168" fontId="0" fillId="6" borderId="20" xfId="0" applyFont="false" applyBorder="true" applyAlignment="true" applyProtection="true">
      <alignment horizontal="right" vertical="bottom" textRotation="0" wrapText="false" indent="0" shrinkToFit="false"/>
      <protection locked="true" hidden="true"/>
    </xf>
    <xf numFmtId="164" fontId="0" fillId="3" borderId="0" xfId="0" applyFont="false" applyBorder="false" applyAlignment="false" applyProtection="false">
      <alignment horizontal="general" vertical="bottom" textRotation="0" wrapText="false" indent="0" shrinkToFit="false"/>
      <protection locked="true" hidden="false"/>
    </xf>
    <xf numFmtId="164" fontId="0" fillId="0" borderId="20" xfId="0" applyFont="true" applyBorder="true" applyAlignment="true" applyProtection="false">
      <alignment horizontal="center" vertical="center" textRotation="0" wrapText="false" indent="0" shrinkToFit="false"/>
      <protection locked="true" hidden="false"/>
    </xf>
    <xf numFmtId="164" fontId="4" fillId="0" borderId="24" xfId="20" applyFont="true" applyBorder="true" applyAlignment="true" applyProtection="true">
      <alignment horizontal="left" vertical="center" textRotation="0" wrapText="false" indent="1" shrinkToFit="false"/>
      <protection locked="true" hidden="false"/>
    </xf>
    <xf numFmtId="171" fontId="0" fillId="6" borderId="20" xfId="15" applyFont="true" applyBorder="true" applyAlignment="true" applyProtection="true">
      <alignment horizontal="general" vertical="bottom" textRotation="0" wrapText="false" indent="0" shrinkToFit="false"/>
      <protection locked="false" hidden="false"/>
    </xf>
    <xf numFmtId="166" fontId="0" fillId="6" borderId="20" xfId="0" applyFont="false" applyBorder="true" applyAlignment="true" applyProtection="true">
      <alignment horizontal="right" vertical="center" textRotation="0" wrapText="false" indent="0" shrinkToFit="false"/>
      <protection locked="true" hidden="true"/>
    </xf>
    <xf numFmtId="166" fontId="0" fillId="6" borderId="20" xfId="0" applyFont="false" applyBorder="true" applyAlignment="false" applyProtection="true">
      <alignment horizontal="general" vertical="bottom" textRotation="0" wrapText="false" indent="0" shrinkToFit="false"/>
      <protection locked="true" hidden="true"/>
    </xf>
    <xf numFmtId="165" fontId="0" fillId="0" borderId="25" xfId="0" applyFont="true" applyBorder="true" applyAlignment="true" applyProtection="false">
      <alignment horizontal="center" vertical="center" textRotation="0" wrapText="false" indent="0" shrinkToFit="false"/>
      <protection locked="true" hidden="false"/>
    </xf>
    <xf numFmtId="164" fontId="4" fillId="0" borderId="26" xfId="20" applyFont="true" applyBorder="true" applyAlignment="true" applyProtection="true">
      <alignment horizontal="left" vertical="center" textRotation="0" wrapText="false" indent="1" shrinkToFit="false"/>
      <protection locked="true" hidden="false"/>
    </xf>
    <xf numFmtId="167" fontId="0" fillId="6" borderId="25" xfId="0" applyFont="false" applyBorder="true" applyAlignment="false" applyProtection="true">
      <alignment horizontal="general" vertical="bottom" textRotation="0" wrapText="false" indent="0" shrinkToFit="false"/>
      <protection locked="true" hidden="true"/>
    </xf>
    <xf numFmtId="168" fontId="0" fillId="6" borderId="25" xfId="15" applyFont="true" applyBorder="true" applyAlignment="true" applyProtection="true">
      <alignment horizontal="general" vertical="bottom" textRotation="0" wrapText="false" indent="0" shrinkToFit="false"/>
      <protection locked="true" hidden="true"/>
    </xf>
    <xf numFmtId="168" fontId="0" fillId="6" borderId="25" xfId="0" applyFont="false" applyBorder="true" applyAlignment="false" applyProtection="true">
      <alignment horizontal="general" vertical="bottom" textRotation="0" wrapText="false" indent="0" shrinkToFit="false"/>
      <protection locked="true" hidden="true"/>
    </xf>
    <xf numFmtId="168" fontId="0" fillId="6" borderId="25" xfId="0" applyFont="false" applyBorder="true" applyAlignment="true" applyProtection="true">
      <alignment horizontal="right" vertical="bottom" textRotation="0" wrapText="false" indent="0" shrinkToFit="false"/>
      <protection locked="true" hidden="true"/>
    </xf>
    <xf numFmtId="164" fontId="15" fillId="5" borderId="1" xfId="0" applyFont="true" applyBorder="true" applyAlignment="true" applyProtection="false">
      <alignment horizontal="right" vertical="bottom" textRotation="0" wrapText="false" indent="0" shrinkToFit="false"/>
      <protection locked="true" hidden="false"/>
    </xf>
    <xf numFmtId="166" fontId="0" fillId="6" borderId="1" xfId="0" applyFont="false" applyBorder="true" applyAlignment="false" applyProtection="true">
      <alignment horizontal="general" vertical="bottom" textRotation="0" wrapText="false" indent="0" shrinkToFit="false"/>
      <protection locked="true" hidden="true"/>
    </xf>
    <xf numFmtId="172" fontId="0" fillId="6" borderId="1" xfId="0" applyFont="false" applyBorder="true" applyAlignment="false" applyProtection="true">
      <alignment horizontal="general" vertical="bottom" textRotation="0" wrapText="false" indent="0" shrinkToFit="false"/>
      <protection locked="true" hidden="true"/>
    </xf>
    <xf numFmtId="168" fontId="0" fillId="6" borderId="1" xfId="15" applyFont="true" applyBorder="true" applyAlignment="true" applyProtection="true">
      <alignment horizontal="general" vertical="bottom" textRotation="0" wrapText="false" indent="0" shrinkToFit="false"/>
      <protection locked="true" hidden="true"/>
    </xf>
    <xf numFmtId="171" fontId="0" fillId="6" borderId="1" xfId="0" applyFont="false" applyBorder="true" applyAlignment="false" applyProtection="true">
      <alignment horizontal="general" vertical="bottom" textRotation="0" wrapText="false" indent="0" shrinkToFit="false"/>
      <protection locked="true" hidden="true"/>
    </xf>
    <xf numFmtId="168" fontId="0" fillId="6" borderId="1" xfId="0" applyFont="false" applyBorder="true" applyAlignment="true" applyProtection="true">
      <alignment horizontal="right" vertical="bottom" textRotation="0" wrapText="false" indent="0" shrinkToFit="false"/>
      <protection locked="true" hidden="true"/>
    </xf>
    <xf numFmtId="165" fontId="15" fillId="0" borderId="23" xfId="0" applyFont="true" applyBorder="true" applyAlignment="true" applyProtection="false">
      <alignment horizontal="center" vertical="center" textRotation="0" wrapText="false" indent="0" shrinkToFit="false"/>
      <protection locked="true" hidden="false"/>
    </xf>
    <xf numFmtId="164" fontId="15" fillId="9" borderId="5" xfId="0" applyFont="true" applyBorder="true" applyAlignment="true" applyProtection="false">
      <alignment horizontal="general" vertical="center" textRotation="0" wrapText="false" indent="0" shrinkToFit="false"/>
      <protection locked="true" hidden="false"/>
    </xf>
    <xf numFmtId="164" fontId="15" fillId="9" borderId="27" xfId="0" applyFont="true" applyBorder="true" applyAlignment="true" applyProtection="false">
      <alignment horizontal="general" vertical="center" textRotation="0" wrapText="false" indent="0" shrinkToFit="false"/>
      <protection locked="true" hidden="false"/>
    </xf>
    <xf numFmtId="171" fontId="15" fillId="9" borderId="27" xfId="15" applyFont="true" applyBorder="true" applyAlignment="true" applyProtection="true">
      <alignment horizontal="general" vertical="center" textRotation="0" wrapText="false" indent="0" shrinkToFit="false"/>
      <protection locked="true" hidden="false"/>
    </xf>
    <xf numFmtId="171" fontId="15" fillId="9" borderId="27" xfId="0" applyFont="true" applyBorder="true" applyAlignment="true" applyProtection="false">
      <alignment horizontal="general" vertical="center" textRotation="0" wrapText="false" indent="0" shrinkToFit="false"/>
      <protection locked="true" hidden="false"/>
    </xf>
    <xf numFmtId="172" fontId="15" fillId="9" borderId="27" xfId="0" applyFont="true" applyBorder="true" applyAlignment="true" applyProtection="false">
      <alignment horizontal="general" vertical="center" textRotation="0" wrapText="false" indent="0" shrinkToFit="false"/>
      <protection locked="true" hidden="false"/>
    </xf>
    <xf numFmtId="164" fontId="15" fillId="9" borderId="6" xfId="0" applyFont="true" applyBorder="true" applyAlignment="true" applyProtection="false">
      <alignment horizontal="general" vertical="center" textRotation="0" wrapText="false" indent="0" shrinkToFit="false"/>
      <protection locked="true" hidden="false"/>
    </xf>
    <xf numFmtId="164" fontId="4" fillId="0" borderId="28" xfId="20" applyFont="true" applyBorder="true" applyAlignment="true" applyProtection="true">
      <alignment horizontal="left" vertical="center" textRotation="0" wrapText="true" indent="1" shrinkToFit="false"/>
      <protection locked="true" hidden="false"/>
    </xf>
    <xf numFmtId="172" fontId="0" fillId="6" borderId="23" xfId="0" applyFont="false" applyBorder="true" applyAlignment="true" applyProtection="true">
      <alignment horizontal="right" vertical="center" textRotation="0" wrapText="false" indent="0" shrinkToFit="false"/>
      <protection locked="true" hidden="true"/>
    </xf>
    <xf numFmtId="168" fontId="0" fillId="6" borderId="23" xfId="15" applyFont="true" applyBorder="true" applyAlignment="true" applyProtection="true">
      <alignment horizontal="general" vertical="bottom" textRotation="0" wrapText="false" indent="0" shrinkToFit="false"/>
      <protection locked="true" hidden="true"/>
    </xf>
    <xf numFmtId="168" fontId="0" fillId="6" borderId="23" xfId="15" applyFont="true" applyBorder="true" applyAlignment="true" applyProtection="true">
      <alignment horizontal="right" vertical="center" textRotation="0" wrapText="false" indent="0" shrinkToFit="false"/>
      <protection locked="true" hidden="true"/>
    </xf>
    <xf numFmtId="168" fontId="0" fillId="6" borderId="23" xfId="0" applyFont="false" applyBorder="true" applyAlignment="false" applyProtection="true">
      <alignment horizontal="general" vertical="bottom" textRotation="0" wrapText="false" indent="0" shrinkToFit="false"/>
      <protection locked="true" hidden="true"/>
    </xf>
    <xf numFmtId="168" fontId="0" fillId="6" borderId="23" xfId="0" applyFont="false" applyBorder="true" applyAlignment="true" applyProtection="true">
      <alignment horizontal="right" vertical="bottom" textRotation="0" wrapText="false" indent="0" shrinkToFit="false"/>
      <protection locked="true" hidden="true"/>
    </xf>
    <xf numFmtId="164" fontId="4" fillId="0" borderId="29" xfId="20" applyFont="true" applyBorder="true" applyAlignment="true" applyProtection="true">
      <alignment horizontal="left" vertical="center" textRotation="0" wrapText="false" indent="1" shrinkToFit="false"/>
      <protection locked="true" hidden="false"/>
    </xf>
    <xf numFmtId="172" fontId="0" fillId="6" borderId="20" xfId="0" applyFont="false" applyBorder="true" applyAlignment="true" applyProtection="true">
      <alignment horizontal="right" vertical="center" textRotation="0" wrapText="false" indent="0" shrinkToFit="false"/>
      <protection locked="true" hidden="true"/>
    </xf>
    <xf numFmtId="168" fontId="0" fillId="6" borderId="20" xfId="15" applyFont="true" applyBorder="true" applyAlignment="true" applyProtection="true">
      <alignment horizontal="right" vertical="center" textRotation="0" wrapText="false" indent="0" shrinkToFit="false"/>
      <protection locked="true" hidden="true"/>
    </xf>
    <xf numFmtId="164" fontId="0" fillId="0" borderId="25" xfId="0" applyFont="true" applyBorder="true" applyAlignment="true" applyProtection="false">
      <alignment horizontal="center" vertical="center" textRotation="0" wrapText="false" indent="0" shrinkToFit="false"/>
      <protection locked="true" hidden="false"/>
    </xf>
    <xf numFmtId="164" fontId="4" fillId="0" borderId="30" xfId="20" applyFont="true" applyBorder="true" applyAlignment="true" applyProtection="true">
      <alignment horizontal="left" vertical="center" textRotation="0" wrapText="false" indent="1" shrinkToFit="false"/>
      <protection locked="true" hidden="false"/>
    </xf>
    <xf numFmtId="166" fontId="0" fillId="6" borderId="25" xfId="0" applyFont="false" applyBorder="true" applyAlignment="true" applyProtection="true">
      <alignment horizontal="right" vertical="center" textRotation="0" wrapText="false" indent="0" shrinkToFit="false"/>
      <protection locked="true" hidden="true"/>
    </xf>
    <xf numFmtId="172" fontId="0" fillId="6" borderId="25" xfId="0" applyFont="false" applyBorder="true" applyAlignment="true" applyProtection="true">
      <alignment horizontal="right" vertical="center" textRotation="0" wrapText="false" indent="0" shrinkToFit="false"/>
      <protection locked="true" hidden="true"/>
    </xf>
    <xf numFmtId="168" fontId="0" fillId="6" borderId="25" xfId="15" applyFont="true" applyBorder="true" applyAlignment="true" applyProtection="true">
      <alignment horizontal="right" vertical="center" textRotation="0" wrapText="false" indent="0" shrinkToFit="false"/>
      <protection locked="true" hidden="true"/>
    </xf>
    <xf numFmtId="164" fontId="15" fillId="5" borderId="1" xfId="0" applyFont="true" applyBorder="true" applyAlignment="true" applyProtection="false">
      <alignment horizontal="right" vertical="bottom" textRotation="0" wrapText="true" indent="0" shrinkToFit="false"/>
      <protection locked="true" hidden="false"/>
    </xf>
    <xf numFmtId="164" fontId="0" fillId="0" borderId="23" xfId="0" applyFont="false" applyBorder="true" applyAlignment="false" applyProtection="false">
      <alignment horizontal="general" vertical="bottom" textRotation="0" wrapText="false" indent="0" shrinkToFit="false"/>
      <protection locked="true" hidden="false"/>
    </xf>
    <xf numFmtId="164" fontId="4" fillId="0" borderId="0" xfId="20" applyFont="true" applyBorder="true" applyAlignment="true" applyProtection="true">
      <alignment horizontal="left" vertical="center" textRotation="0" wrapText="false" indent="1" shrinkToFit="false"/>
      <protection locked="true" hidden="false"/>
    </xf>
    <xf numFmtId="165" fontId="20" fillId="4" borderId="20" xfId="0" applyFont="true" applyBorder="true" applyAlignment="true" applyProtection="false">
      <alignment horizontal="center" vertical="center" textRotation="0" wrapText="false" indent="0" shrinkToFit="false"/>
      <protection locked="true" hidden="false"/>
    </xf>
    <xf numFmtId="164" fontId="20" fillId="4" borderId="29" xfId="0" applyFont="true" applyBorder="true" applyAlignment="true" applyProtection="false">
      <alignment horizontal="general" vertical="center" textRotation="0" wrapText="true" indent="0" shrinkToFit="false"/>
      <protection locked="true" hidden="false"/>
    </xf>
    <xf numFmtId="164" fontId="20" fillId="4" borderId="31" xfId="0" applyFont="true" applyBorder="true" applyAlignment="true" applyProtection="false">
      <alignment horizontal="general" vertical="center" textRotation="0" wrapText="true" indent="0" shrinkToFit="false"/>
      <protection locked="true" hidden="false"/>
    </xf>
    <xf numFmtId="164" fontId="24" fillId="4" borderId="31" xfId="0" applyFont="true" applyBorder="true" applyAlignment="true" applyProtection="false">
      <alignment horizontal="general" vertical="center" textRotation="0" wrapText="false" indent="0" shrinkToFit="false"/>
      <protection locked="true" hidden="false"/>
    </xf>
    <xf numFmtId="165" fontId="20" fillId="4" borderId="22" xfId="0" applyFont="true" applyBorder="true" applyAlignment="true" applyProtection="false">
      <alignment horizontal="center" vertical="center" textRotation="0" wrapText="false" indent="0" shrinkToFit="false"/>
      <protection locked="true" hidden="false"/>
    </xf>
    <xf numFmtId="165" fontId="15" fillId="0" borderId="20" xfId="0" applyFont="true" applyBorder="true" applyAlignment="true" applyProtection="false">
      <alignment horizontal="center" vertical="center" textRotation="0" wrapText="false" indent="0" shrinkToFit="false"/>
      <protection locked="true" hidden="false"/>
    </xf>
    <xf numFmtId="164" fontId="15" fillId="9" borderId="25" xfId="0" applyFont="true" applyBorder="true" applyAlignment="true" applyProtection="false">
      <alignment horizontal="left" vertical="center" textRotation="0" wrapText="false" indent="0" shrinkToFit="false"/>
      <protection locked="true" hidden="false"/>
    </xf>
    <xf numFmtId="164" fontId="4" fillId="0" borderId="28" xfId="20" applyFont="true" applyBorder="true" applyAlignment="true" applyProtection="true">
      <alignment horizontal="left" vertical="center" textRotation="0" wrapText="false" indent="1" shrinkToFit="false"/>
      <protection locked="true" hidden="false"/>
    </xf>
    <xf numFmtId="167" fontId="0" fillId="3" borderId="20" xfId="0" applyFont="false" applyBorder="true" applyAlignment="true" applyProtection="true">
      <alignment horizontal="right" vertical="bottom" textRotation="0" wrapText="false" indent="0" shrinkToFit="false"/>
      <protection locked="false" hidden="false"/>
    </xf>
    <xf numFmtId="167" fontId="0" fillId="6" borderId="20" xfId="0" applyFont="false" applyBorder="true" applyAlignment="true" applyProtection="true">
      <alignment horizontal="right" vertical="center" textRotation="0" wrapText="false" indent="0" shrinkToFit="false"/>
      <protection locked="true" hidden="true"/>
    </xf>
    <xf numFmtId="168" fontId="0" fillId="6" borderId="20" xfId="15" applyFont="true" applyBorder="true" applyAlignment="true" applyProtection="true">
      <alignment horizontal="general" vertical="bottom" textRotation="0" wrapText="false" indent="0" shrinkToFit="false"/>
      <protection locked="true" hidden="false"/>
    </xf>
    <xf numFmtId="167" fontId="0" fillId="3" borderId="20" xfId="0" applyFont="false" applyBorder="true" applyAlignment="true" applyProtection="true">
      <alignment horizontal="right" vertical="bottom" textRotation="0" wrapText="false" indent="0" shrinkToFit="false"/>
      <protection locked="false" hidden="true"/>
    </xf>
    <xf numFmtId="168" fontId="0" fillId="6" borderId="20" xfId="0" applyFont="false" applyBorder="true" applyAlignment="false" applyProtection="false">
      <alignment horizontal="general" vertical="bottom" textRotation="0" wrapText="false" indent="0" shrinkToFit="false"/>
      <protection locked="true" hidden="false"/>
    </xf>
    <xf numFmtId="172" fontId="0" fillId="5" borderId="20" xfId="0" applyFont="false" applyBorder="true" applyAlignment="true" applyProtection="true">
      <alignment horizontal="center" vertical="center" textRotation="0" wrapText="false" indent="0" shrinkToFit="false"/>
      <protection locked="true" hidden="true"/>
    </xf>
    <xf numFmtId="168" fontId="0" fillId="6" borderId="25" xfId="15" applyFont="true" applyBorder="true" applyAlignment="true" applyProtection="true">
      <alignment horizontal="general" vertical="bottom" textRotation="0" wrapText="false" indent="0" shrinkToFit="false"/>
      <protection locked="true" hidden="false"/>
    </xf>
    <xf numFmtId="168" fontId="0" fillId="6" borderId="25" xfId="0" applyFont="false" applyBorder="true" applyAlignment="false" applyProtection="false">
      <alignment horizontal="general" vertical="bottom" textRotation="0" wrapText="false" indent="0" shrinkToFit="false"/>
      <protection locked="true" hidden="false"/>
    </xf>
    <xf numFmtId="168" fontId="0" fillId="6" borderId="1" xfId="15" applyFont="true" applyBorder="true" applyAlignment="true" applyProtection="true">
      <alignment horizontal="general" vertical="bottom" textRotation="0" wrapText="false" indent="0" shrinkToFit="false"/>
      <protection locked="true" hidden="false"/>
    </xf>
    <xf numFmtId="168" fontId="0" fillId="6" borderId="1" xfId="0" applyFont="false" applyBorder="true" applyAlignment="false" applyProtection="false">
      <alignment horizontal="general" vertical="bottom" textRotation="0" wrapText="false" indent="0" shrinkToFit="false"/>
      <protection locked="true" hidden="false"/>
    </xf>
    <xf numFmtId="168" fontId="0" fillId="6" borderId="1" xfId="0" applyFont="false" applyBorder="true" applyAlignment="true" applyProtection="true">
      <alignment horizontal="right" vertical="center" textRotation="0" wrapText="false" indent="0" shrinkToFit="false"/>
      <protection locked="true" hidden="true"/>
    </xf>
    <xf numFmtId="165" fontId="15" fillId="0" borderId="4" xfId="0" applyFont="true" applyBorder="true" applyAlignment="true" applyProtection="false">
      <alignment horizontal="center" vertical="center" textRotation="0" wrapText="false" indent="0" shrinkToFit="false"/>
      <protection locked="true" hidden="false"/>
    </xf>
    <xf numFmtId="164" fontId="4" fillId="0" borderId="0" xfId="20" applyFont="true" applyBorder="true" applyAlignment="true" applyProtection="true">
      <alignment horizontal="left" vertical="center" textRotation="0" wrapText="true" indent="1" shrinkToFit="false"/>
      <protection locked="true" hidden="false"/>
    </xf>
    <xf numFmtId="164" fontId="4" fillId="9" borderId="6" xfId="20" applyFont="false" applyBorder="true" applyAlignment="true" applyProtection="true">
      <alignment horizontal="left" vertical="center" textRotation="0" wrapText="true" indent="1" shrinkToFit="false"/>
      <protection locked="true" hidden="false"/>
    </xf>
    <xf numFmtId="172" fontId="0" fillId="6" borderId="4" xfId="0" applyFont="false" applyBorder="true" applyAlignment="true" applyProtection="true">
      <alignment horizontal="right" vertical="bottom" textRotation="0" wrapText="false" indent="0" shrinkToFit="false"/>
      <protection locked="true" hidden="true"/>
    </xf>
    <xf numFmtId="168" fontId="0" fillId="6" borderId="4" xfId="15" applyFont="true" applyBorder="true" applyAlignment="true" applyProtection="true">
      <alignment horizontal="general" vertical="bottom" textRotation="0" wrapText="false" indent="0" shrinkToFit="false"/>
      <protection locked="true" hidden="false"/>
    </xf>
    <xf numFmtId="166" fontId="0" fillId="6" borderId="4" xfId="0" applyFont="false" applyBorder="true" applyAlignment="true" applyProtection="true">
      <alignment horizontal="right" vertical="center" textRotation="0" wrapText="false" indent="0" shrinkToFit="false"/>
      <protection locked="true" hidden="true"/>
    </xf>
    <xf numFmtId="168" fontId="0" fillId="6" borderId="4" xfId="0" applyFont="false" applyBorder="true" applyAlignment="false" applyProtection="false">
      <alignment horizontal="general" vertical="bottom" textRotation="0" wrapText="false" indent="0" shrinkToFit="false"/>
      <protection locked="true" hidden="false"/>
    </xf>
    <xf numFmtId="167" fontId="0" fillId="3" borderId="4" xfId="0" applyFont="false" applyBorder="true" applyAlignment="true" applyProtection="true">
      <alignment horizontal="right" vertical="bottom" textRotation="0" wrapText="false" indent="0" shrinkToFit="false"/>
      <protection locked="false" hidden="false"/>
    </xf>
    <xf numFmtId="168" fontId="0" fillId="6" borderId="4" xfId="0" applyFont="false" applyBorder="true" applyAlignment="true" applyProtection="true">
      <alignment horizontal="right" vertical="center" textRotation="0" wrapText="false" indent="0" shrinkToFit="false"/>
      <protection locked="true" hidden="true"/>
    </xf>
    <xf numFmtId="166" fontId="0" fillId="6" borderId="1" xfId="0" applyFont="false" applyBorder="true" applyAlignment="false" applyProtection="false">
      <alignment horizontal="general" vertical="bottom" textRotation="0" wrapText="false" indent="0" shrinkToFit="false"/>
      <protection locked="true" hidden="false"/>
    </xf>
    <xf numFmtId="172" fontId="0" fillId="6" borderId="1" xfId="0" applyFont="false" applyBorder="true" applyAlignment="false" applyProtection="false">
      <alignment horizontal="general" vertical="bottom" textRotation="0" wrapText="false" indent="0" shrinkToFit="false"/>
      <protection locked="true" hidden="false"/>
    </xf>
    <xf numFmtId="171" fontId="0" fillId="6" borderId="1" xfId="0" applyFont="false" applyBorder="true" applyAlignment="false" applyProtection="false">
      <alignment horizontal="general" vertical="bottom" textRotation="0" wrapText="false" indent="0" shrinkToFit="false"/>
      <protection locked="true" hidden="false"/>
    </xf>
    <xf numFmtId="168" fontId="0" fillId="6" borderId="1" xfId="15" applyFont="true" applyBorder="true" applyAlignment="true" applyProtection="true">
      <alignment horizontal="right" vertical="center" textRotation="0" wrapText="false" indent="0" shrinkToFit="false"/>
      <protection locked="true" hidden="true"/>
    </xf>
    <xf numFmtId="164" fontId="15" fillId="9" borderId="13" xfId="0" applyFont="true" applyBorder="true" applyAlignment="true" applyProtection="false">
      <alignment horizontal="general" vertical="center" textRotation="0" wrapText="false" indent="0" shrinkToFit="false"/>
      <protection locked="true" hidden="false"/>
    </xf>
    <xf numFmtId="164" fontId="15" fillId="9" borderId="32" xfId="0" applyFont="true" applyBorder="true" applyAlignment="true" applyProtection="false">
      <alignment horizontal="general" vertical="center" textRotation="0" wrapText="false" indent="0" shrinkToFit="false"/>
      <protection locked="true" hidden="false"/>
    </xf>
    <xf numFmtId="171" fontId="15" fillId="9" borderId="32" xfId="15" applyFont="true" applyBorder="true" applyAlignment="true" applyProtection="true">
      <alignment horizontal="general" vertical="center" textRotation="0" wrapText="false" indent="0" shrinkToFit="false"/>
      <protection locked="true" hidden="false"/>
    </xf>
    <xf numFmtId="171" fontId="15" fillId="9" borderId="32" xfId="0" applyFont="true" applyBorder="true" applyAlignment="true" applyProtection="false">
      <alignment horizontal="general" vertical="center" textRotation="0" wrapText="false" indent="0" shrinkToFit="false"/>
      <protection locked="true" hidden="false"/>
    </xf>
    <xf numFmtId="164" fontId="15" fillId="9" borderId="33" xfId="0" applyFont="true" applyBorder="true" applyAlignment="true" applyProtection="false">
      <alignment horizontal="general" vertical="center" textRotation="0" wrapText="false" indent="0" shrinkToFit="false"/>
      <protection locked="true" hidden="false"/>
    </xf>
    <xf numFmtId="164" fontId="15" fillId="9" borderId="23" xfId="0" applyFont="true" applyBorder="true" applyAlignment="true" applyProtection="false">
      <alignment horizontal="general" vertical="center" textRotation="0" wrapText="false" indent="0" shrinkToFit="false"/>
      <protection locked="true" hidden="false"/>
    </xf>
    <xf numFmtId="164" fontId="0" fillId="3" borderId="20" xfId="0" applyFont="true" applyBorder="true" applyAlignment="true" applyProtection="false">
      <alignment horizontal="general" vertical="bottom" textRotation="0" wrapText="false" indent="0" shrinkToFit="false"/>
      <protection locked="true" hidden="false"/>
    </xf>
    <xf numFmtId="172" fontId="0" fillId="6" borderId="20" xfId="0" applyFont="false" applyBorder="true" applyAlignment="true" applyProtection="true">
      <alignment horizontal="right" vertical="bottom" textRotation="0" wrapText="false" indent="0" shrinkToFit="false"/>
      <protection locked="true" hidden="true"/>
    </xf>
    <xf numFmtId="166" fontId="0" fillId="6" borderId="20" xfId="0" applyFont="false" applyBorder="true" applyAlignment="true" applyProtection="true">
      <alignment horizontal="right" vertical="bottom" textRotation="0" wrapText="false" indent="0" shrinkToFit="false"/>
      <protection locked="true" hidden="true"/>
    </xf>
    <xf numFmtId="168" fontId="0" fillId="6" borderId="20" xfId="15" applyFont="true" applyBorder="true" applyAlignment="true" applyProtection="true">
      <alignment horizontal="right" vertical="bottom" textRotation="0" wrapText="false" indent="0" shrinkToFit="false"/>
      <protection locked="true" hidden="true"/>
    </xf>
    <xf numFmtId="168" fontId="0" fillId="6" borderId="20" xfId="0" applyFont="false" applyBorder="true" applyAlignment="true" applyProtection="false">
      <alignment horizontal="general" vertical="bottom" textRotation="0" wrapText="false" indent="0" shrinkToFit="false"/>
      <protection locked="true" hidden="false"/>
    </xf>
    <xf numFmtId="171" fontId="0" fillId="3" borderId="20" xfId="0" applyFont="false" applyBorder="true" applyAlignment="true" applyProtection="true">
      <alignment horizontal="right" vertical="bottom" textRotation="0" wrapText="false" indent="0" shrinkToFit="false"/>
      <protection locked="false" hidden="false"/>
    </xf>
    <xf numFmtId="164" fontId="4" fillId="0" borderId="29" xfId="20" applyFont="true" applyBorder="true" applyAlignment="true" applyProtection="true">
      <alignment horizontal="left" vertical="bottom" textRotation="0" wrapText="true" indent="1" shrinkToFit="false"/>
      <protection locked="true" hidden="false"/>
    </xf>
    <xf numFmtId="164" fontId="4" fillId="0" borderId="29" xfId="20" applyFont="true" applyBorder="true" applyAlignment="true" applyProtection="true">
      <alignment horizontal="left" vertical="center" textRotation="0" wrapText="true" indent="1" shrinkToFit="false"/>
      <protection locked="true" hidden="false"/>
    </xf>
    <xf numFmtId="164" fontId="0" fillId="3" borderId="25" xfId="0" applyFont="true" applyBorder="true" applyAlignment="true" applyProtection="false">
      <alignment horizontal="general" vertical="bottom" textRotation="0" wrapText="false" indent="0" shrinkToFit="false"/>
      <protection locked="true" hidden="false"/>
    </xf>
    <xf numFmtId="172" fontId="0" fillId="6" borderId="25" xfId="0" applyFont="false" applyBorder="true" applyAlignment="true" applyProtection="true">
      <alignment horizontal="right" vertical="bottom" textRotation="0" wrapText="false" indent="0" shrinkToFit="false"/>
      <protection locked="true" hidden="true"/>
    </xf>
    <xf numFmtId="166" fontId="0" fillId="6" borderId="25" xfId="0" applyFont="false" applyBorder="true" applyAlignment="true" applyProtection="true">
      <alignment horizontal="right" vertical="bottom" textRotation="0" wrapText="false" indent="0" shrinkToFit="false"/>
      <protection locked="true" hidden="true"/>
    </xf>
    <xf numFmtId="168" fontId="0" fillId="6" borderId="25" xfId="15" applyFont="true" applyBorder="true" applyAlignment="true" applyProtection="true">
      <alignment horizontal="right" vertical="bottom" textRotation="0" wrapText="false" indent="0" shrinkToFit="false"/>
      <protection locked="true" hidden="true"/>
    </xf>
    <xf numFmtId="168" fontId="0" fillId="6" borderId="25" xfId="0" applyFont="false" applyBorder="true" applyAlignment="true" applyProtection="false">
      <alignment horizontal="general" vertical="bottom" textRotation="0" wrapText="false" indent="0" shrinkToFit="false"/>
      <protection locked="true" hidden="false"/>
    </xf>
    <xf numFmtId="166" fontId="0" fillId="6" borderId="1" xfId="0" applyFont="false" applyBorder="true" applyAlignment="true" applyProtection="true">
      <alignment horizontal="general" vertical="bottom" textRotation="0" wrapText="false" indent="0" shrinkToFit="false"/>
      <protection locked="true" hidden="true"/>
    </xf>
    <xf numFmtId="172" fontId="0" fillId="6" borderId="1" xfId="0" applyFont="false" applyBorder="true" applyAlignment="true" applyProtection="true">
      <alignment horizontal="right" vertical="bottom" textRotation="0" wrapText="false" indent="0" shrinkToFit="false"/>
      <protection locked="true" hidden="true"/>
    </xf>
    <xf numFmtId="171" fontId="0" fillId="6" borderId="1" xfId="0" applyFont="false" applyBorder="true" applyAlignment="true" applyProtection="true">
      <alignment horizontal="general" vertical="bottom" textRotation="0" wrapText="false" indent="0" shrinkToFit="false"/>
      <protection locked="true" hidden="true"/>
    </xf>
    <xf numFmtId="166" fontId="0" fillId="6" borderId="1" xfId="0" applyFont="false" applyBorder="true" applyAlignment="true" applyProtection="true">
      <alignment horizontal="right" vertical="bottom" textRotation="0" wrapText="false" indent="0" shrinkToFit="false"/>
      <protection locked="true" hidden="true"/>
    </xf>
    <xf numFmtId="168" fontId="0" fillId="6" borderId="1" xfId="15" applyFont="true" applyBorder="true" applyAlignment="true" applyProtection="true">
      <alignment horizontal="right" vertical="bottom" textRotation="0" wrapText="false" indent="0" shrinkToFit="false"/>
      <protection locked="true" hidden="true"/>
    </xf>
    <xf numFmtId="168" fontId="0" fillId="6" borderId="1" xfId="0" applyFont="false" applyBorder="true" applyAlignment="true" applyProtection="false">
      <alignment horizontal="general" vertical="bottom" textRotation="0" wrapText="false" indent="0" shrinkToFit="false"/>
      <protection locked="true" hidden="false"/>
    </xf>
    <xf numFmtId="172" fontId="0" fillId="6" borderId="1" xfId="0" applyFont="false" applyBorder="true" applyAlignment="true" applyProtection="true">
      <alignment horizontal="general" vertical="bottom" textRotation="0" wrapText="false" indent="0" shrinkToFit="false"/>
      <protection locked="true" hidden="true"/>
    </xf>
    <xf numFmtId="164" fontId="15" fillId="3" borderId="34" xfId="0" applyFont="true" applyBorder="true" applyAlignment="true" applyProtection="false">
      <alignment horizontal="general" vertical="bottom" textRotation="0" wrapText="true" indent="0" shrinkToFit="false"/>
      <protection locked="true" hidden="false"/>
    </xf>
    <xf numFmtId="164" fontId="4" fillId="0" borderId="32" xfId="20" applyFont="true" applyBorder="true" applyAlignment="true" applyProtection="true">
      <alignment horizontal="left" vertical="center" textRotation="0" wrapText="false" indent="1" shrinkToFit="false"/>
      <protection locked="true" hidden="false"/>
    </xf>
    <xf numFmtId="164" fontId="0" fillId="0" borderId="32" xfId="0" applyFont="false" applyBorder="true" applyAlignment="false" applyProtection="false">
      <alignment horizontal="general" vertical="bottom" textRotation="0" wrapText="false" indent="0" shrinkToFit="false"/>
      <protection locked="true" hidden="false"/>
    </xf>
    <xf numFmtId="164" fontId="0" fillId="0" borderId="19" xfId="0" applyFont="false" applyBorder="true" applyAlignment="false" applyProtection="false">
      <alignment horizontal="general" vertical="bottom" textRotation="0" wrapText="false" indent="0" shrinkToFit="false"/>
      <protection locked="true" hidden="false"/>
    </xf>
    <xf numFmtId="164" fontId="15" fillId="3" borderId="29" xfId="0" applyFont="true" applyBorder="true" applyAlignment="true" applyProtection="false">
      <alignment horizontal="general" vertical="bottom" textRotation="0" wrapText="true" indent="0" shrinkToFit="false"/>
      <protection locked="true" hidden="false"/>
    </xf>
    <xf numFmtId="164" fontId="0" fillId="0" borderId="33" xfId="0" applyFont="false" applyBorder="true" applyAlignment="false" applyProtection="false">
      <alignment horizontal="general" vertical="bottom" textRotation="0" wrapText="false" indent="0" shrinkToFit="false"/>
      <protection locked="true" hidden="false"/>
    </xf>
    <xf numFmtId="164" fontId="20" fillId="4" borderId="20" xfId="0" applyFont="true" applyBorder="true" applyAlignment="true" applyProtection="false">
      <alignment horizontal="left" vertical="center" textRotation="0" wrapText="true" indent="0" shrinkToFit="false"/>
      <protection locked="true" hidden="false"/>
    </xf>
    <xf numFmtId="165" fontId="15" fillId="0" borderId="20" xfId="0" applyFont="true" applyBorder="true" applyAlignment="false" applyProtection="false">
      <alignment horizontal="general" vertical="bottom" textRotation="0" wrapText="false" indent="0" shrinkToFit="false"/>
      <protection locked="true" hidden="false"/>
    </xf>
    <xf numFmtId="164" fontId="4" fillId="9" borderId="0" xfId="20" applyFont="true" applyBorder="true" applyAlignment="true" applyProtection="true">
      <alignment horizontal="left" vertical="center" textRotation="0" wrapText="true" indent="1" shrinkToFit="false"/>
      <protection locked="true" hidden="false"/>
    </xf>
    <xf numFmtId="168" fontId="0" fillId="5" borderId="20" xfId="15" applyFont="true" applyBorder="true" applyAlignment="true" applyProtection="true">
      <alignment horizontal="right" vertical="bottom" textRotation="0" wrapText="false" indent="0" shrinkToFit="false"/>
      <protection locked="true" hidden="true"/>
    </xf>
    <xf numFmtId="170" fontId="0" fillId="5" borderId="20" xfId="15" applyFont="true" applyBorder="true" applyAlignment="true" applyProtection="true">
      <alignment horizontal="right" vertical="bottom" textRotation="0" wrapText="false" indent="0" shrinkToFit="false"/>
      <protection locked="true" hidden="true"/>
    </xf>
    <xf numFmtId="172" fontId="0" fillId="3" borderId="20" xfId="0" applyFont="false" applyBorder="true" applyAlignment="true" applyProtection="true">
      <alignment horizontal="right" vertical="bottom" textRotation="0" wrapText="false" indent="0" shrinkToFit="false"/>
      <protection locked="false" hidden="false"/>
    </xf>
    <xf numFmtId="164" fontId="0" fillId="5" borderId="20" xfId="0" applyFont="false" applyBorder="true" applyAlignment="true" applyProtection="true">
      <alignment horizontal="right" vertical="bottom" textRotation="0" wrapText="false" indent="0" shrinkToFit="false"/>
      <protection locked="true" hidden="true"/>
    </xf>
    <xf numFmtId="168" fontId="0" fillId="6" borderId="20" xfId="15" applyFont="true" applyBorder="true" applyAlignment="true" applyProtection="true">
      <alignment horizontal="right" vertical="bottom" textRotation="0" wrapText="false" indent="0" shrinkToFit="false"/>
      <protection locked="true" hidden="false"/>
    </xf>
    <xf numFmtId="168" fontId="0" fillId="6" borderId="20" xfId="0" applyFont="false" applyBorder="true" applyAlignment="true" applyProtection="false">
      <alignment horizontal="right" vertical="bottom" textRotation="0" wrapText="false" indent="0" shrinkToFit="false"/>
      <protection locked="true" hidden="false"/>
    </xf>
    <xf numFmtId="164" fontId="15" fillId="5" borderId="20" xfId="0" applyFont="true" applyBorder="true" applyAlignment="true" applyProtection="false">
      <alignment horizontal="right" vertical="bottom" textRotation="0" wrapText="true" indent="0" shrinkToFit="false"/>
      <protection locked="true" hidden="false"/>
    </xf>
    <xf numFmtId="171" fontId="15" fillId="6" borderId="20" xfId="0" applyFont="true" applyBorder="true" applyAlignment="true" applyProtection="true">
      <alignment horizontal="right" vertical="bottom" textRotation="0" wrapText="false" indent="0" shrinkToFit="false"/>
      <protection locked="true" hidden="true"/>
    </xf>
    <xf numFmtId="172" fontId="15" fillId="6" borderId="20" xfId="0" applyFont="true" applyBorder="true" applyAlignment="true" applyProtection="true">
      <alignment horizontal="right" vertical="bottom" textRotation="0" wrapText="false" indent="0" shrinkToFit="false"/>
      <protection locked="true" hidden="true"/>
    </xf>
    <xf numFmtId="164" fontId="15" fillId="5" borderId="20" xfId="0" applyFont="true" applyBorder="true" applyAlignment="true" applyProtection="false">
      <alignment horizontal="right" vertical="bottom" textRotation="0" wrapText="false" indent="0" shrinkToFit="false"/>
      <protection locked="true" hidden="false"/>
    </xf>
    <xf numFmtId="171" fontId="0" fillId="6" borderId="20" xfId="0" applyFont="false" applyBorder="true" applyAlignment="true" applyProtection="true">
      <alignment horizontal="right" vertical="bottom" textRotation="0" wrapText="false" indent="0" shrinkToFit="false"/>
      <protection locked="true" hidden="true"/>
    </xf>
    <xf numFmtId="170" fontId="0" fillId="6" borderId="20" xfId="15" applyFont="true" applyBorder="true" applyAlignment="true" applyProtection="true">
      <alignment horizontal="right" vertical="bottom" textRotation="0" wrapText="false" indent="0" shrinkToFit="false"/>
      <protection locked="true" hidden="true"/>
    </xf>
    <xf numFmtId="164" fontId="15" fillId="5" borderId="35" xfId="0" applyFont="true" applyBorder="true" applyAlignment="true" applyProtection="false">
      <alignment horizontal="right" vertical="center" textRotation="0" wrapText="false" indent="0" shrinkToFit="false"/>
      <protection locked="true" hidden="false"/>
    </xf>
    <xf numFmtId="164" fontId="15" fillId="3" borderId="35" xfId="0" applyFont="true" applyBorder="true" applyAlignment="true" applyProtection="false">
      <alignment horizontal="center" vertical="center" textRotation="0" wrapText="false" indent="0" shrinkToFit="false"/>
      <protection locked="true" hidden="false"/>
    </xf>
    <xf numFmtId="164" fontId="15" fillId="5" borderId="30" xfId="0" applyFont="true" applyBorder="true" applyAlignment="true" applyProtection="false">
      <alignment horizontal="general" vertical="center" textRotation="0" wrapText="false" indent="0" shrinkToFit="false"/>
      <protection locked="true" hidden="false"/>
    </xf>
    <xf numFmtId="164" fontId="15" fillId="5" borderId="36" xfId="0" applyFont="true" applyBorder="true" applyAlignment="true" applyProtection="false">
      <alignment horizontal="general" vertical="center" textRotation="0" wrapText="false" indent="0" shrinkToFit="false"/>
      <protection locked="true" hidden="false"/>
    </xf>
    <xf numFmtId="173" fontId="0" fillId="5" borderId="37" xfId="0" applyFont="false" applyBorder="true" applyAlignment="true" applyProtection="true">
      <alignment horizontal="center" vertical="center" textRotation="0" wrapText="false" indent="0" shrinkToFit="false"/>
      <protection locked="true" hidden="false"/>
    </xf>
    <xf numFmtId="165" fontId="20" fillId="4" borderId="1" xfId="0" applyFont="true" applyBorder="true" applyAlignment="true" applyProtection="false">
      <alignment horizontal="center" vertical="center" textRotation="0" wrapText="false" indent="0" shrinkToFit="false"/>
      <protection locked="true" hidden="false"/>
    </xf>
    <xf numFmtId="164" fontId="20" fillId="4" borderId="5" xfId="0" applyFont="true" applyBorder="true" applyAlignment="true" applyProtection="false">
      <alignment horizontal="left" vertical="center" textRotation="0" wrapText="false" indent="1" shrinkToFit="false"/>
      <protection locked="true" hidden="false"/>
    </xf>
    <xf numFmtId="164" fontId="20" fillId="4" borderId="27" xfId="0" applyFont="true" applyBorder="true" applyAlignment="true" applyProtection="false">
      <alignment horizontal="general" vertical="center" textRotation="0" wrapText="true" indent="0" shrinkToFit="false"/>
      <protection locked="true" hidden="false"/>
    </xf>
    <xf numFmtId="164" fontId="20" fillId="4" borderId="6"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1" xfId="0" applyFont="false" applyBorder="true" applyAlignment="true" applyProtection="true">
      <alignment horizontal="center" vertical="bottom" textRotation="0" wrapText="false" indent="0" shrinkToFit="false"/>
      <protection locked="true" hidden="false"/>
    </xf>
    <xf numFmtId="164" fontId="0" fillId="0" borderId="1" xfId="0" applyFont="false" applyBorder="true" applyAlignment="true" applyProtection="true">
      <alignment horizontal="general" vertical="bottom" textRotation="0" wrapText="true" indent="0" shrinkToFit="false"/>
      <protection locked="false" hidden="false"/>
    </xf>
    <xf numFmtId="164" fontId="0" fillId="0" borderId="1" xfId="0" applyFont="false" applyBorder="true" applyAlignment="true" applyProtection="true">
      <alignment horizontal="right" vertical="bottom" textRotation="0" wrapText="false" indent="0" shrinkToFit="false"/>
      <protection locked="false" hidden="false"/>
    </xf>
    <xf numFmtId="167" fontId="0" fillId="0" borderId="1" xfId="0" applyFont="false" applyBorder="true" applyAlignment="true" applyProtection="true">
      <alignment horizontal="right" vertical="bottom" textRotation="0" wrapText="false" indent="0" shrinkToFit="false"/>
      <protection locked="false" hidden="false"/>
    </xf>
    <xf numFmtId="167" fontId="0" fillId="3" borderId="1" xfId="0" applyFont="false" applyBorder="true" applyAlignment="true" applyProtection="true">
      <alignment horizontal="right" vertical="bottom" textRotation="0" wrapText="false" indent="0" shrinkToFit="false"/>
      <protection locked="false" hidden="false"/>
    </xf>
    <xf numFmtId="167" fontId="0" fillId="6" borderId="1" xfId="0" applyFont="false" applyBorder="true" applyAlignment="true" applyProtection="true">
      <alignment horizontal="right" vertical="bottom" textRotation="0" wrapText="false" indent="0" shrinkToFit="false"/>
      <protection locked="true" hidden="false"/>
    </xf>
    <xf numFmtId="168" fontId="0" fillId="6" borderId="1" xfId="0" applyFont="false" applyBorder="true" applyAlignment="true" applyProtection="true">
      <alignment horizontal="right" vertical="bottom" textRotation="0" wrapText="false" indent="0" shrinkToFit="false"/>
      <protection locked="true" hidden="false"/>
    </xf>
    <xf numFmtId="168" fontId="0" fillId="3" borderId="1" xfId="0" applyFont="false" applyBorder="true" applyAlignment="true" applyProtection="true">
      <alignment horizontal="right" vertical="bottom" textRotation="0" wrapText="false" indent="0" shrinkToFit="false"/>
      <protection locked="false" hidden="false"/>
    </xf>
    <xf numFmtId="167" fontId="0" fillId="0" borderId="1" xfId="0" applyFont="false" applyBorder="true" applyAlignment="true" applyProtection="true">
      <alignment horizontal="center" vertical="center" textRotation="0" wrapText="false" indent="0" shrinkToFit="false"/>
      <protection locked="true" hidden="false"/>
    </xf>
    <xf numFmtId="164" fontId="0" fillId="0" borderId="5" xfId="0" applyFont="false" applyBorder="true" applyAlignment="true" applyProtection="true">
      <alignment horizontal="general" vertical="bottom" textRotation="0" wrapText="false" indent="0" shrinkToFit="false"/>
      <protection locked="true" hidden="false"/>
    </xf>
    <xf numFmtId="164" fontId="0" fillId="0" borderId="27" xfId="0" applyFont="false" applyBorder="true" applyAlignment="true" applyProtection="true">
      <alignment horizontal="general" vertical="bottom" textRotation="0" wrapText="false" indent="0" shrinkToFit="false"/>
      <protection locked="true" hidden="false"/>
    </xf>
    <xf numFmtId="164" fontId="0" fillId="0" borderId="6" xfId="0" applyFont="false" applyBorder="true" applyAlignment="true" applyProtection="true">
      <alignment horizontal="general" vertical="bottom" textRotation="0" wrapText="false" indent="0" shrinkToFit="false"/>
      <protection locked="true" hidden="false"/>
    </xf>
    <xf numFmtId="164" fontId="0" fillId="3" borderId="1" xfId="0" applyFont="true" applyBorder="true" applyAlignment="true" applyProtection="true">
      <alignment horizontal="general" vertical="bottom" textRotation="0" wrapText="true" indent="0" shrinkToFit="false"/>
      <protection locked="false" hidden="false"/>
    </xf>
    <xf numFmtId="164" fontId="0" fillId="3" borderId="1" xfId="0" applyFont="true" applyBorder="true" applyAlignment="true" applyProtection="true">
      <alignment horizontal="right" vertical="bottom" textRotation="0" wrapText="false" indent="0" shrinkToFit="false"/>
      <protection locked="false" hidden="false"/>
    </xf>
    <xf numFmtId="167" fontId="0" fillId="3" borderId="1" xfId="0" applyFont="false" applyBorder="true" applyAlignment="true" applyProtection="true">
      <alignment horizontal="center" vertical="center" textRotation="0" wrapText="false" indent="0" shrinkToFit="false"/>
      <protection locked="true" hidden="false"/>
    </xf>
    <xf numFmtId="164" fontId="0" fillId="0" borderId="5" xfId="0" applyFont="false" applyBorder="true" applyAlignment="true" applyProtection="true">
      <alignment horizontal="center" vertical="bottom" textRotation="0" wrapText="false" indent="0" shrinkToFit="false"/>
      <protection locked="true" hidden="false"/>
    </xf>
    <xf numFmtId="164" fontId="0" fillId="3" borderId="27" xfId="0" applyFont="false" applyBorder="true" applyAlignment="true" applyProtection="true">
      <alignment horizontal="center" vertical="bottom" textRotation="0" wrapText="false" indent="0" shrinkToFit="false"/>
      <protection locked="true" hidden="false"/>
    </xf>
    <xf numFmtId="164" fontId="0" fillId="3" borderId="6" xfId="0" applyFont="false" applyBorder="true" applyAlignment="true" applyProtection="true">
      <alignment horizontal="center" vertical="bottom" textRotation="0" wrapText="false" indent="0" shrinkToFit="false"/>
      <protection locked="true" hidden="false"/>
    </xf>
    <xf numFmtId="164" fontId="4" fillId="5" borderId="5" xfId="20" applyFont="false" applyBorder="true" applyAlignment="true" applyProtection="true">
      <alignment horizontal="right" vertical="center" textRotation="0" wrapText="false" indent="0" shrinkToFit="false"/>
      <protection locked="true" hidden="false"/>
    </xf>
    <xf numFmtId="164" fontId="4" fillId="5" borderId="6" xfId="20" applyFont="true" applyBorder="true" applyAlignment="true" applyProtection="true">
      <alignment horizontal="right" vertical="center"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0" fillId="4" borderId="5" xfId="0" applyFont="true" applyBorder="true" applyAlignment="true" applyProtection="false">
      <alignment horizontal="left" vertical="center" textRotation="0" wrapText="true" indent="1" shrinkToFit="false"/>
      <protection locked="true" hidden="false"/>
    </xf>
    <xf numFmtId="164" fontId="28" fillId="4" borderId="27" xfId="0" applyFont="true" applyBorder="true" applyAlignment="true" applyProtection="false">
      <alignment horizontal="general" vertical="center" textRotation="0" wrapText="true" indent="0" shrinkToFit="false"/>
      <protection locked="true" hidden="false"/>
    </xf>
    <xf numFmtId="164" fontId="28" fillId="4" borderId="6"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false" applyProtection="true">
      <alignment horizontal="general" vertical="bottom" textRotation="0" wrapText="false" indent="0" shrinkToFit="false"/>
      <protection locked="false" hidden="false"/>
    </xf>
    <xf numFmtId="164" fontId="0" fillId="0" borderId="1" xfId="0" applyFont="true" applyBorder="true" applyAlignment="true" applyProtection="true">
      <alignment horizontal="right" vertical="bottom" textRotation="0" wrapText="false" indent="0" shrinkToFit="false"/>
      <protection locked="false" hidden="false"/>
    </xf>
    <xf numFmtId="167" fontId="0" fillId="0" borderId="1" xfId="0" applyFont="true" applyBorder="true" applyAlignment="true" applyProtection="true">
      <alignment horizontal="right" vertical="bottom" textRotation="0" wrapText="false" indent="0" shrinkToFit="false"/>
      <protection locked="false" hidden="false"/>
    </xf>
    <xf numFmtId="167" fontId="0" fillId="3" borderId="1" xfId="0" applyFont="true" applyBorder="true" applyAlignment="true" applyProtection="true">
      <alignment horizontal="right" vertical="bottom" textRotation="0" wrapText="false" indent="0" shrinkToFit="false"/>
      <protection locked="false" hidden="false"/>
    </xf>
    <xf numFmtId="167" fontId="0" fillId="6" borderId="1" xfId="0" applyFont="true" applyBorder="true" applyAlignment="true" applyProtection="true">
      <alignment horizontal="right" vertical="bottom" textRotation="0" wrapText="false" indent="0" shrinkToFit="false"/>
      <protection locked="true" hidden="false"/>
    </xf>
    <xf numFmtId="168" fontId="0" fillId="6" borderId="1" xfId="0" applyFont="true" applyBorder="true" applyAlignment="true" applyProtection="true">
      <alignment horizontal="right" vertical="bottom" textRotation="0" wrapText="false" indent="0" shrinkToFit="false"/>
      <protection locked="true" hidden="false"/>
    </xf>
    <xf numFmtId="168" fontId="0" fillId="3" borderId="1" xfId="0" applyFont="true" applyBorder="true" applyAlignment="true" applyProtection="true">
      <alignment horizontal="right" vertical="bottom" textRotation="0" wrapText="false" indent="0" shrinkToFit="false"/>
      <protection locked="false" hidden="false"/>
    </xf>
    <xf numFmtId="167" fontId="0" fillId="0" borderId="1" xfId="0" applyFont="true" applyBorder="true" applyAlignment="true" applyProtection="true">
      <alignment horizontal="center" vertical="center" textRotation="0" wrapText="false" indent="0" shrinkToFit="false"/>
      <protection locked="true" hidden="false"/>
    </xf>
    <xf numFmtId="164" fontId="27" fillId="0" borderId="5" xfId="0" applyFont="true" applyBorder="true" applyAlignment="true" applyProtection="false">
      <alignment horizontal="general" vertical="bottom" textRotation="0" wrapText="false" indent="0" shrinkToFit="false"/>
      <protection locked="true" hidden="false"/>
    </xf>
    <xf numFmtId="164" fontId="27" fillId="0" borderId="27" xfId="0" applyFont="true" applyBorder="true" applyAlignment="true" applyProtection="false">
      <alignment horizontal="general" vertical="bottom" textRotation="0" wrapText="false" indent="0" shrinkToFit="false"/>
      <protection locked="true" hidden="false"/>
    </xf>
    <xf numFmtId="164" fontId="27" fillId="0" borderId="6" xfId="0" applyFont="true" applyBorder="true" applyAlignment="true" applyProtection="false">
      <alignment horizontal="general" vertical="bottom" textRotation="0" wrapText="false" indent="0" shrinkToFit="false"/>
      <protection locked="true" hidden="false"/>
    </xf>
    <xf numFmtId="164" fontId="0" fillId="0" borderId="15" xfId="0" applyFont="false" applyBorder="true" applyAlignment="true" applyProtection="false">
      <alignment horizontal="center" vertical="bottom" textRotation="0" wrapText="false" indent="0" shrinkToFit="false"/>
      <protection locked="true" hidden="false"/>
    </xf>
    <xf numFmtId="164" fontId="0" fillId="0" borderId="38" xfId="0" applyFont="false" applyBorder="true" applyAlignment="true" applyProtection="false">
      <alignment horizontal="center" vertical="bottom" textRotation="0" wrapText="false" indent="0" shrinkToFit="false"/>
      <protection locked="true" hidden="false"/>
    </xf>
    <xf numFmtId="164" fontId="0" fillId="3" borderId="38" xfId="0" applyFont="false" applyBorder="true" applyAlignment="true" applyProtection="false">
      <alignment horizontal="center"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29" fillId="5" borderId="5" xfId="20" applyFont="true" applyBorder="true" applyAlignment="true" applyProtection="true">
      <alignment horizontal="center" vertical="bottom" textRotation="0" wrapText="false" indent="0" shrinkToFit="false"/>
      <protection locked="true" hidden="false"/>
    </xf>
    <xf numFmtId="164" fontId="0" fillId="0" borderId="5" xfId="0" applyFont="false" applyBorder="true" applyAlignment="true" applyProtection="false">
      <alignment horizontal="general" vertical="bottom" textRotation="0" wrapText="false" indent="0" shrinkToFit="false"/>
      <protection locked="true" hidden="false"/>
    </xf>
    <xf numFmtId="164" fontId="0" fillId="0" borderId="27" xfId="0" applyFont="false" applyBorder="true" applyAlignment="true" applyProtection="false">
      <alignment horizontal="general" vertical="bottom" textRotation="0" wrapText="false" indent="0" shrinkToFit="false"/>
      <protection locked="true" hidden="false"/>
    </xf>
    <xf numFmtId="164" fontId="0" fillId="0" borderId="6" xfId="0" applyFont="false" applyBorder="true" applyAlignment="tru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bottom" textRotation="0" wrapText="false" indent="0" shrinkToFit="false"/>
      <protection locked="true" hidden="false"/>
    </xf>
    <xf numFmtId="164" fontId="0" fillId="0" borderId="27" xfId="0" applyFont="false" applyBorder="true" applyAlignment="true" applyProtection="false">
      <alignment horizontal="center" vertical="bottom" textRotation="0" wrapText="false" indent="0" shrinkToFit="false"/>
      <protection locked="tru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20" fillId="4" borderId="27" xfId="0" applyFont="true" applyBorder="true" applyAlignment="true" applyProtection="false">
      <alignment horizontal="left" vertical="center" textRotation="0" wrapText="true" indent="1" shrinkToFit="false"/>
      <protection locked="true" hidden="false"/>
    </xf>
    <xf numFmtId="164" fontId="0" fillId="0" borderId="1" xfId="0" applyFont="false" applyBorder="true" applyAlignment="true" applyProtection="true">
      <alignment horizontal="center" vertical="center" textRotation="0" wrapText="false" indent="0" shrinkToFit="false"/>
      <protection locked="false" hidden="false"/>
    </xf>
    <xf numFmtId="164" fontId="0" fillId="0" borderId="1" xfId="0" applyFont="false" applyBorder="true" applyAlignment="true" applyProtection="true">
      <alignment horizontal="left" vertical="bottom" textRotation="0" wrapText="false" indent="0" shrinkToFit="false"/>
      <protection locked="false" hidden="false"/>
    </xf>
    <xf numFmtId="167" fontId="0" fillId="6" borderId="1" xfId="0" applyFont="false" applyBorder="true" applyAlignment="true" applyProtection="true">
      <alignment horizontal="right" vertical="bottom" textRotation="0" wrapText="false" indent="0" shrinkToFit="false"/>
      <protection locked="true" hidden="true"/>
    </xf>
    <xf numFmtId="167" fontId="0" fillId="0" borderId="2" xfId="0" applyFont="false" applyBorder="true" applyAlignment="true" applyProtection="true">
      <alignment horizontal="right" vertical="bottom" textRotation="0" wrapText="false" indent="0" shrinkToFit="false"/>
      <protection locked="false" hidden="false"/>
    </xf>
    <xf numFmtId="166" fontId="30" fillId="0" borderId="0" xfId="0" applyFont="true" applyBorder="false" applyAlignment="true" applyProtection="false">
      <alignment horizontal="right"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16" xfId="0" applyFont="false" applyBorder="true" applyAlignment="false" applyProtection="false">
      <alignment horizontal="general" vertical="bottom" textRotation="0" wrapText="false" indent="0" shrinkToFit="false"/>
      <protection locked="true" hidden="false"/>
    </xf>
    <xf numFmtId="164" fontId="4" fillId="5" borderId="5" xfId="20" applyFont="false" applyBorder="true" applyAlignment="true" applyProtection="true">
      <alignment horizontal="general" vertical="bottom" textRotation="0" wrapText="false" indent="0" shrinkToFit="false"/>
      <protection locked="true" hidden="false"/>
    </xf>
    <xf numFmtId="164" fontId="4" fillId="5" borderId="27" xfId="20" applyFont="true" applyBorder="true" applyAlignment="true" applyProtection="true">
      <alignment horizontal="right" vertical="center" textRotation="0" wrapText="false" indent="1" shrinkToFit="false"/>
      <protection locked="true" hidden="false"/>
    </xf>
    <xf numFmtId="164" fontId="4" fillId="5" borderId="27" xfId="20" applyFont="false" applyBorder="true" applyAlignment="true" applyProtection="true">
      <alignment horizontal="general" vertical="bottom" textRotation="0" wrapText="false" indent="0" shrinkToFit="false"/>
      <protection locked="true" hidden="false"/>
    </xf>
    <xf numFmtId="164" fontId="4" fillId="5" borderId="27" xfId="20" applyFont="false" applyBorder="true" applyAlignment="true" applyProtection="true">
      <alignment horizontal="right" vertical="center"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20" fillId="4" borderId="5" xfId="0" applyFont="true" applyBorder="true" applyAlignment="true" applyProtection="false">
      <alignment horizontal="general" vertical="center" textRotation="0" wrapText="true" indent="0" shrinkToFit="false"/>
      <protection locked="true" hidden="false"/>
    </xf>
    <xf numFmtId="164" fontId="0" fillId="0" borderId="1" xfId="0" applyFont="false" applyBorder="true" applyAlignment="false" applyProtection="true">
      <alignment horizontal="general" vertical="bottom" textRotation="0" wrapText="false" indent="0" shrinkToFit="false"/>
      <protection locked="false" hidden="false"/>
    </xf>
    <xf numFmtId="164" fontId="4" fillId="5" borderId="6" xfId="20" applyFont="true" applyBorder="true" applyAlignment="true" applyProtection="true">
      <alignment horizontal="right" vertical="bottom" textRotation="0" wrapText="false" indent="0" shrinkToFit="false"/>
      <protection locked="true" hidden="false"/>
    </xf>
    <xf numFmtId="164" fontId="0" fillId="0" borderId="15" xfId="0" applyFont="false" applyBorder="true" applyAlignment="false" applyProtection="true">
      <alignment horizontal="general" vertical="bottom" textRotation="0" wrapText="false" indent="0" shrinkToFit="false"/>
      <protection locked="true" hidden="true"/>
    </xf>
    <xf numFmtId="164" fontId="0" fillId="0" borderId="27" xfId="0" applyFont="false" applyBorder="true" applyAlignment="true" applyProtection="true">
      <alignment horizontal="general" vertical="bottom" textRotation="0" wrapText="false" indent="0" shrinkToFit="false"/>
      <protection locked="true" hidden="true"/>
    </xf>
    <xf numFmtId="164" fontId="0" fillId="0" borderId="6" xfId="0" applyFont="false" applyBorder="true" applyAlignment="true" applyProtection="true">
      <alignment horizontal="general" vertical="bottom" textRotation="0" wrapText="false" indent="0" shrinkToFit="false"/>
      <protection locked="true" hidden="true"/>
    </xf>
    <xf numFmtId="164" fontId="0" fillId="4" borderId="27" xfId="0" applyFont="false" applyBorder="true" applyAlignment="true" applyProtection="false">
      <alignment horizontal="general" vertical="bottom" textRotation="0" wrapText="false" indent="0" shrinkToFit="false"/>
      <protection locked="true" hidden="false"/>
    </xf>
    <xf numFmtId="164" fontId="0" fillId="4" borderId="6" xfId="0" applyFont="false" applyBorder="true" applyAlignment="true" applyProtection="false">
      <alignment horizontal="general" vertical="bottom" textRotation="0" wrapText="false" indent="0" shrinkToFit="false"/>
      <protection locked="true" hidden="false"/>
    </xf>
    <xf numFmtId="164" fontId="15" fillId="0" borderId="27" xfId="0" applyFont="true" applyBorder="true" applyAlignment="true" applyProtection="false">
      <alignment horizontal="general" vertical="center" textRotation="0" wrapText="false" indent="0" shrinkToFit="false"/>
      <protection locked="true" hidden="false"/>
    </xf>
    <xf numFmtId="164" fontId="15" fillId="0" borderId="27" xfId="0" applyFont="true" applyBorder="true" applyAlignment="true" applyProtection="false">
      <alignment horizontal="general" vertical="center" textRotation="0" wrapText="true" indent="0" shrinkToFit="false"/>
      <protection locked="true" hidden="false"/>
    </xf>
    <xf numFmtId="164" fontId="0" fillId="0" borderId="27"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true">
      <alignment horizontal="general" vertical="bottom" textRotation="0" wrapText="false" indent="0" shrinkToFit="false"/>
      <protection locked="true" hidden="false"/>
    </xf>
    <xf numFmtId="164" fontId="0" fillId="0" borderId="6" xfId="0" applyFont="false" applyBorder="true" applyAlignment="false" applyProtection="true">
      <alignment horizontal="general"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0" fillId="4" borderId="5" xfId="0" applyFont="true" applyBorder="true" applyAlignment="true" applyProtection="false">
      <alignment horizontal="general" vertical="center" textRotation="0" wrapText="false" indent="0" shrinkToFit="false"/>
      <protection locked="true" hidden="false"/>
    </xf>
    <xf numFmtId="172" fontId="0" fillId="3" borderId="13" xfId="0" applyFont="fals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true">
      <alignment horizontal="general" vertical="bottom" textRotation="0" wrapText="false" indent="0" shrinkToFit="false"/>
      <protection locked="false" hidden="false"/>
    </xf>
    <xf numFmtId="164" fontId="31" fillId="0" borderId="0" xfId="0" applyFont="true" applyBorder="false" applyAlignment="false" applyProtection="false">
      <alignment horizontal="general" vertical="bottom" textRotation="0" wrapText="false" indent="0" shrinkToFit="false"/>
      <protection locked="true" hidden="false"/>
    </xf>
    <xf numFmtId="164" fontId="15" fillId="0" borderId="27" xfId="0" applyFont="tru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true" applyProtection="false">
      <alignment horizontal="right" vertical="bottom" textRotation="0" wrapText="false" indent="0" shrinkToFit="false"/>
      <protection locked="true" hidden="false"/>
    </xf>
    <xf numFmtId="164" fontId="0" fillId="5" borderId="1" xfId="0" applyFont="false" applyBorder="true" applyAlignment="true" applyProtection="true">
      <alignment horizontal="left" vertical="bottom" textRotation="0" wrapText="false" indent="0" shrinkToFit="false"/>
      <protection locked="true" hidden="false"/>
    </xf>
    <xf numFmtId="164" fontId="0" fillId="3" borderId="1" xfId="0" applyFont="true" applyBorder="true" applyAlignment="true" applyProtection="true">
      <alignment horizontal="left" vertical="bottom" textRotation="0" wrapText="false" indent="0" shrinkToFit="false"/>
      <protection locked="false" hidden="false"/>
    </xf>
    <xf numFmtId="164" fontId="0" fillId="3" borderId="1" xfId="0" applyFont="true" applyBorder="true" applyAlignment="true" applyProtection="true">
      <alignment horizontal="left" vertical="bottom" textRotation="0" wrapText="false" indent="0" shrinkToFit="false"/>
      <protection locked="true" hidden="false"/>
    </xf>
    <xf numFmtId="167" fontId="0" fillId="5" borderId="1" xfId="0" applyFont="false" applyBorder="true" applyAlignment="true" applyProtection="true">
      <alignment horizontal="right" vertical="bottom" textRotation="0" wrapText="false" indent="0" shrinkToFit="false"/>
      <protection locked="true" hidden="false"/>
    </xf>
    <xf numFmtId="165" fontId="20" fillId="4" borderId="5" xfId="0" applyFont="true" applyBorder="true" applyAlignment="true" applyProtection="false">
      <alignment horizontal="left" vertical="center" textRotation="0" wrapText="false" indent="1" shrinkToFit="false"/>
      <protection locked="true" hidden="false"/>
    </xf>
    <xf numFmtId="165" fontId="20" fillId="4" borderId="27" xfId="0" applyFont="true" applyBorder="true" applyAlignment="true" applyProtection="false">
      <alignment horizontal="left" vertical="center" textRotation="0" wrapText="false" indent="1" shrinkToFit="false"/>
      <protection locked="true" hidden="false"/>
    </xf>
    <xf numFmtId="167" fontId="0" fillId="0" borderId="1" xfId="0" applyFont="false" applyBorder="true" applyAlignment="true" applyProtection="true">
      <alignment horizontal="right" vertical="bottom" textRotation="0" wrapText="false" indent="0" shrinkToFit="false"/>
      <protection locked="true" hidden="true"/>
    </xf>
    <xf numFmtId="168" fontId="0" fillId="5" borderId="1" xfId="0" applyFont="false" applyBorder="true" applyAlignment="true" applyProtection="true">
      <alignment horizontal="right" vertical="bottom" textRotation="0" wrapText="false" indent="0" shrinkToFit="false"/>
      <protection locked="true" hidden="false"/>
    </xf>
    <xf numFmtId="164" fontId="0" fillId="0" borderId="27" xfId="0" applyFont="false" applyBorder="true" applyAlignment="false" applyProtection="true">
      <alignment horizontal="general" vertical="bottom" textRotation="0" wrapText="false" indent="0" shrinkToFit="false"/>
      <protection locked="true" hidden="false"/>
    </xf>
    <xf numFmtId="168" fontId="0" fillId="3" borderId="27" xfId="0" applyFont="false" applyBorder="true" applyAlignment="true" applyProtection="true">
      <alignment horizontal="right" vertical="bottom" textRotation="0" wrapText="false" indent="0" shrinkToFit="false"/>
      <protection locked="true" hidden="false"/>
    </xf>
    <xf numFmtId="164" fontId="32" fillId="5" borderId="5" xfId="20" applyFont="true" applyBorder="true" applyAlignment="true" applyProtection="true">
      <alignment horizontal="center" vertical="center" textRotation="0" wrapText="false" indent="0" shrinkToFit="false"/>
      <protection locked="true" hidden="false"/>
    </xf>
    <xf numFmtId="164" fontId="0" fillId="5" borderId="38" xfId="0" applyFont="false" applyBorder="true" applyAlignment="false" applyProtection="false">
      <alignment horizontal="general" vertical="bottom" textRotation="0" wrapText="false" indent="0" shrinkToFit="false"/>
      <protection locked="true" hidden="false"/>
    </xf>
    <xf numFmtId="164" fontId="20" fillId="4" borderId="1" xfId="0" applyFont="true" applyBorder="true" applyAlignment="true" applyProtection="false">
      <alignment horizontal="center" vertical="top" textRotation="0" wrapText="false" indent="0" shrinkToFit="false"/>
      <protection locked="true" hidden="false"/>
    </xf>
    <xf numFmtId="164" fontId="20" fillId="4" borderId="27" xfId="0" applyFont="true" applyBorder="true" applyAlignment="true" applyProtection="false">
      <alignment horizontal="left" vertical="center" textRotation="0" wrapText="false" indent="1" shrinkToFit="false"/>
      <protection locked="true" hidden="false"/>
    </xf>
    <xf numFmtId="167" fontId="0" fillId="0" borderId="1" xfId="0" applyFont="false" applyBorder="true" applyAlignment="true" applyProtection="true">
      <alignment horizontal="right" vertical="bottom"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4" fillId="5" borderId="5" xfId="20" applyFont="false" applyBorder="true" applyAlignment="true" applyProtection="true">
      <alignment horizontal="right" vertical="bottom" textRotation="0" wrapText="false" indent="0" shrinkToFit="false"/>
      <protection locked="true" hidden="false"/>
    </xf>
    <xf numFmtId="168" fontId="0" fillId="6" borderId="1" xfId="0" applyFont="false" applyBorder="true" applyAlignment="true" applyProtection="true">
      <alignment horizontal="right" vertical="bottom" textRotation="0" wrapText="false" indent="0" shrinkToFit="fals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70" fontId="0" fillId="0" borderId="1" xfId="15" applyFont="true" applyBorder="true" applyAlignment="true" applyProtection="true">
      <alignment horizontal="general" vertical="bottom" textRotation="0" wrapText="false" indent="0" shrinkToFit="false"/>
      <protection locked="false" hidden="false"/>
    </xf>
    <xf numFmtId="164" fontId="4" fillId="0" borderId="6" xfId="20" applyFont="true" applyBorder="true" applyAlignment="true" applyProtection="true">
      <alignment horizontal="right" vertical="center"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72" fontId="0" fillId="0" borderId="1" xfId="0" applyFont="false" applyBorder="true" applyAlignment="false" applyProtection="true">
      <alignment horizontal="general" vertical="bottom" textRotation="0" wrapText="false" indent="0" shrinkToFit="false"/>
      <protection locked="false" hidden="false"/>
    </xf>
    <xf numFmtId="171" fontId="0" fillId="0" borderId="1" xfId="0" applyFont="false" applyBorder="true" applyAlignment="false" applyProtection="true">
      <alignment horizontal="general" vertical="bottom" textRotation="0" wrapText="false" indent="0" shrinkToFit="false"/>
      <protection locked="false" hidden="false"/>
    </xf>
    <xf numFmtId="164" fontId="20" fillId="4" borderId="5" xfId="0" applyFont="true" applyBorder="true" applyAlignment="true" applyProtection="false">
      <alignment horizontal="left" vertical="center" textRotation="0" wrapText="true" indent="0" shrinkToFit="false"/>
      <protection locked="true" hidden="false"/>
    </xf>
    <xf numFmtId="173" fontId="0" fillId="4" borderId="6" xfId="0" applyFont="false" applyBorder="true" applyAlignment="false" applyProtection="false">
      <alignment horizontal="general" vertical="bottom" textRotation="0" wrapText="false" indent="0" shrinkToFit="false"/>
      <protection locked="true" hidden="false"/>
    </xf>
    <xf numFmtId="164" fontId="0" fillId="5" borderId="1" xfId="0" applyFont="true" applyBorder="true" applyAlignment="true" applyProtection="true">
      <alignment horizontal="center" vertical="center" textRotation="0" wrapText="true" indent="0" shrinkToFit="false"/>
      <protection locked="false" hidden="false"/>
    </xf>
    <xf numFmtId="164" fontId="0" fillId="0" borderId="1" xfId="0" applyFont="false" applyBorder="true" applyAlignment="true" applyProtection="false">
      <alignment horizontal="center"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Hyperlink 2" xfId="21"/>
    <cellStyle name="Normal 2" xfId="22"/>
    <cellStyle name="Normal 2 4" xfId="23"/>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402120</xdr:colOff>
      <xdr:row>0</xdr:row>
      <xdr:rowOff>0</xdr:rowOff>
    </xdr:from>
    <xdr:to>
      <xdr:col>12</xdr:col>
      <xdr:colOff>352800</xdr:colOff>
      <xdr:row>5</xdr:row>
      <xdr:rowOff>57600</xdr:rowOff>
    </xdr:to>
    <xdr:pic>
      <xdr:nvPicPr>
        <xdr:cNvPr id="0" name="Picture 1" descr=""/>
        <xdr:cNvPicPr/>
      </xdr:nvPicPr>
      <xdr:blipFill>
        <a:blip r:embed="rId1"/>
        <a:stretch/>
      </xdr:blipFill>
      <xdr:spPr>
        <a:xfrm>
          <a:off x="6759720" y="0"/>
          <a:ext cx="1951920" cy="1009800"/>
        </a:xfrm>
        <a:prstGeom prst="rect">
          <a:avLst/>
        </a:prstGeom>
        <a:ln w="0">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121680</xdr:colOff>
      <xdr:row>13</xdr:row>
      <xdr:rowOff>57960</xdr:rowOff>
    </xdr:from>
    <xdr:to>
      <xdr:col>4</xdr:col>
      <xdr:colOff>779040</xdr:colOff>
      <xdr:row>13</xdr:row>
      <xdr:rowOff>258120</xdr:rowOff>
    </xdr:to>
    <xdr:sp>
      <xdr:nvSpPr>
        <xdr:cNvPr id="21" name="CustomShape 1"/>
        <xdr:cNvSpPr/>
      </xdr:nvSpPr>
      <xdr:spPr>
        <a:xfrm>
          <a:off x="965880" y="2524680"/>
          <a:ext cx="657360" cy="200160"/>
        </a:xfrm>
        <a:custGeom>
          <a:avLst/>
          <a:gdLst/>
          <a:ahLst/>
          <a:rect l="0" t="0" r="r" b="b"/>
          <a:pathLst>
            <a:path w="1828" h="558">
              <a:moveTo>
                <a:pt x="92" y="0"/>
              </a:moveTo>
              <a:lnTo>
                <a:pt x="93" y="0"/>
              </a:lnTo>
              <a:cubicBezTo>
                <a:pt x="77" y="0"/>
                <a:pt x="61" y="4"/>
                <a:pt x="46" y="12"/>
              </a:cubicBezTo>
              <a:cubicBezTo>
                <a:pt x="32" y="21"/>
                <a:pt x="21" y="32"/>
                <a:pt x="12" y="46"/>
              </a:cubicBezTo>
              <a:cubicBezTo>
                <a:pt x="4" y="61"/>
                <a:pt x="0" y="77"/>
                <a:pt x="0" y="93"/>
              </a:cubicBezTo>
              <a:lnTo>
                <a:pt x="0" y="464"/>
              </a:lnTo>
              <a:lnTo>
                <a:pt x="0" y="464"/>
              </a:lnTo>
              <a:cubicBezTo>
                <a:pt x="0" y="480"/>
                <a:pt x="4" y="496"/>
                <a:pt x="12" y="511"/>
              </a:cubicBezTo>
              <a:cubicBezTo>
                <a:pt x="21" y="525"/>
                <a:pt x="32" y="536"/>
                <a:pt x="46" y="545"/>
              </a:cubicBezTo>
              <a:cubicBezTo>
                <a:pt x="61" y="553"/>
                <a:pt x="77" y="557"/>
                <a:pt x="93" y="557"/>
              </a:cubicBezTo>
              <a:lnTo>
                <a:pt x="1734" y="557"/>
              </a:lnTo>
              <a:lnTo>
                <a:pt x="1734" y="557"/>
              </a:lnTo>
              <a:cubicBezTo>
                <a:pt x="1750" y="557"/>
                <a:pt x="1766" y="553"/>
                <a:pt x="1781" y="545"/>
              </a:cubicBezTo>
              <a:cubicBezTo>
                <a:pt x="1795" y="536"/>
                <a:pt x="1806" y="525"/>
                <a:pt x="1815" y="511"/>
              </a:cubicBezTo>
              <a:cubicBezTo>
                <a:pt x="1823" y="496"/>
                <a:pt x="1827" y="480"/>
                <a:pt x="1827" y="464"/>
              </a:cubicBezTo>
              <a:lnTo>
                <a:pt x="1827" y="92"/>
              </a:lnTo>
              <a:lnTo>
                <a:pt x="1827" y="93"/>
              </a:lnTo>
              <a:lnTo>
                <a:pt x="1827" y="93"/>
              </a:lnTo>
              <a:cubicBezTo>
                <a:pt x="1827" y="77"/>
                <a:pt x="1823" y="61"/>
                <a:pt x="1815" y="46"/>
              </a:cubicBezTo>
              <a:cubicBezTo>
                <a:pt x="1806" y="32"/>
                <a:pt x="1795" y="21"/>
                <a:pt x="1781" y="12"/>
              </a:cubicBezTo>
              <a:cubicBezTo>
                <a:pt x="1766" y="4"/>
                <a:pt x="1750" y="0"/>
                <a:pt x="1734" y="0"/>
              </a:cubicBezTo>
              <a:lnTo>
                <a:pt x="92"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4</xdr:col>
      <xdr:colOff>907560</xdr:colOff>
      <xdr:row>13</xdr:row>
      <xdr:rowOff>66600</xdr:rowOff>
    </xdr:from>
    <xdr:to>
      <xdr:col>4</xdr:col>
      <xdr:colOff>1573920</xdr:colOff>
      <xdr:row>13</xdr:row>
      <xdr:rowOff>266760</xdr:rowOff>
    </xdr:to>
    <xdr:sp>
      <xdr:nvSpPr>
        <xdr:cNvPr id="22" name="CustomShape 1"/>
        <xdr:cNvSpPr/>
      </xdr:nvSpPr>
      <xdr:spPr>
        <a:xfrm>
          <a:off x="1751760" y="2533320"/>
          <a:ext cx="666360" cy="200160"/>
        </a:xfrm>
        <a:custGeom>
          <a:avLst/>
          <a:gdLst/>
          <a:ahLst/>
          <a:rect l="0" t="0" r="r" b="b"/>
          <a:pathLst>
            <a:path w="1853" h="558">
              <a:moveTo>
                <a:pt x="92" y="0"/>
              </a:moveTo>
              <a:lnTo>
                <a:pt x="93" y="0"/>
              </a:lnTo>
              <a:cubicBezTo>
                <a:pt x="77" y="0"/>
                <a:pt x="61" y="4"/>
                <a:pt x="46" y="12"/>
              </a:cubicBezTo>
              <a:cubicBezTo>
                <a:pt x="32" y="21"/>
                <a:pt x="21" y="32"/>
                <a:pt x="12" y="46"/>
              </a:cubicBezTo>
              <a:cubicBezTo>
                <a:pt x="4" y="61"/>
                <a:pt x="0" y="77"/>
                <a:pt x="0" y="93"/>
              </a:cubicBezTo>
              <a:lnTo>
                <a:pt x="0" y="464"/>
              </a:lnTo>
              <a:lnTo>
                <a:pt x="0" y="464"/>
              </a:lnTo>
              <a:cubicBezTo>
                <a:pt x="0" y="480"/>
                <a:pt x="4" y="496"/>
                <a:pt x="12" y="511"/>
              </a:cubicBezTo>
              <a:cubicBezTo>
                <a:pt x="21" y="525"/>
                <a:pt x="32" y="536"/>
                <a:pt x="46" y="545"/>
              </a:cubicBezTo>
              <a:cubicBezTo>
                <a:pt x="61" y="553"/>
                <a:pt x="77" y="557"/>
                <a:pt x="93" y="557"/>
              </a:cubicBezTo>
              <a:lnTo>
                <a:pt x="1759" y="557"/>
              </a:lnTo>
              <a:lnTo>
                <a:pt x="1759" y="557"/>
              </a:lnTo>
              <a:cubicBezTo>
                <a:pt x="1775" y="557"/>
                <a:pt x="1791" y="553"/>
                <a:pt x="1806" y="545"/>
              </a:cubicBezTo>
              <a:cubicBezTo>
                <a:pt x="1820" y="536"/>
                <a:pt x="1831" y="525"/>
                <a:pt x="1840" y="511"/>
              </a:cubicBezTo>
              <a:cubicBezTo>
                <a:pt x="1848" y="496"/>
                <a:pt x="1852" y="480"/>
                <a:pt x="1852" y="464"/>
              </a:cubicBezTo>
              <a:lnTo>
                <a:pt x="1852" y="92"/>
              </a:lnTo>
              <a:lnTo>
                <a:pt x="1852" y="93"/>
              </a:lnTo>
              <a:lnTo>
                <a:pt x="1852" y="93"/>
              </a:lnTo>
              <a:cubicBezTo>
                <a:pt x="1852" y="77"/>
                <a:pt x="1848" y="61"/>
                <a:pt x="1840" y="46"/>
              </a:cubicBezTo>
              <a:cubicBezTo>
                <a:pt x="1831" y="32"/>
                <a:pt x="1820" y="21"/>
                <a:pt x="1806" y="12"/>
              </a:cubicBezTo>
              <a:cubicBezTo>
                <a:pt x="1791" y="4"/>
                <a:pt x="1775" y="0"/>
                <a:pt x="1759" y="0"/>
              </a:cubicBezTo>
              <a:lnTo>
                <a:pt x="92"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4</xdr:col>
      <xdr:colOff>192600</xdr:colOff>
      <xdr:row>6</xdr:row>
      <xdr:rowOff>95400</xdr:rowOff>
    </xdr:from>
    <xdr:to>
      <xdr:col>4</xdr:col>
      <xdr:colOff>1058760</xdr:colOff>
      <xdr:row>7</xdr:row>
      <xdr:rowOff>123840</xdr:rowOff>
    </xdr:to>
    <xdr:sp>
      <xdr:nvSpPr>
        <xdr:cNvPr id="23" name="CustomShape 1"/>
        <xdr:cNvSpPr/>
      </xdr:nvSpPr>
      <xdr:spPr>
        <a:xfrm>
          <a:off x="1036800" y="104760"/>
          <a:ext cx="866160" cy="218880"/>
        </a:xfrm>
        <a:custGeom>
          <a:avLst/>
          <a:gdLst/>
          <a:ahLst/>
          <a:rect l="0" t="0" r="r" b="b"/>
          <a:pathLst>
            <a:path w="2408" h="610">
              <a:moveTo>
                <a:pt x="101" y="0"/>
              </a:moveTo>
              <a:lnTo>
                <a:pt x="102" y="0"/>
              </a:lnTo>
              <a:cubicBezTo>
                <a:pt x="84" y="0"/>
                <a:pt x="66" y="5"/>
                <a:pt x="51" y="14"/>
              </a:cubicBezTo>
              <a:cubicBezTo>
                <a:pt x="35" y="23"/>
                <a:pt x="23" y="35"/>
                <a:pt x="14" y="51"/>
              </a:cubicBezTo>
              <a:cubicBezTo>
                <a:pt x="5" y="66"/>
                <a:pt x="0" y="84"/>
                <a:pt x="0" y="102"/>
              </a:cubicBezTo>
              <a:lnTo>
                <a:pt x="0" y="507"/>
              </a:lnTo>
              <a:lnTo>
                <a:pt x="0" y="508"/>
              </a:lnTo>
              <a:cubicBezTo>
                <a:pt x="0" y="525"/>
                <a:pt x="5" y="543"/>
                <a:pt x="14" y="558"/>
              </a:cubicBezTo>
              <a:cubicBezTo>
                <a:pt x="23" y="574"/>
                <a:pt x="35" y="586"/>
                <a:pt x="51" y="595"/>
              </a:cubicBezTo>
              <a:cubicBezTo>
                <a:pt x="66" y="604"/>
                <a:pt x="84" y="609"/>
                <a:pt x="102" y="609"/>
              </a:cubicBezTo>
              <a:lnTo>
                <a:pt x="2305" y="609"/>
              </a:lnTo>
              <a:lnTo>
                <a:pt x="2306" y="609"/>
              </a:lnTo>
              <a:cubicBezTo>
                <a:pt x="2323" y="609"/>
                <a:pt x="2341" y="604"/>
                <a:pt x="2356" y="595"/>
              </a:cubicBezTo>
              <a:cubicBezTo>
                <a:pt x="2372" y="586"/>
                <a:pt x="2384" y="574"/>
                <a:pt x="2393" y="558"/>
              </a:cubicBezTo>
              <a:cubicBezTo>
                <a:pt x="2402" y="543"/>
                <a:pt x="2407" y="525"/>
                <a:pt x="2407" y="508"/>
              </a:cubicBezTo>
              <a:lnTo>
                <a:pt x="2407" y="101"/>
              </a:lnTo>
              <a:lnTo>
                <a:pt x="2407" y="102"/>
              </a:lnTo>
              <a:lnTo>
                <a:pt x="2407" y="102"/>
              </a:lnTo>
              <a:cubicBezTo>
                <a:pt x="2407" y="84"/>
                <a:pt x="2402" y="66"/>
                <a:pt x="2393" y="51"/>
              </a:cubicBezTo>
              <a:cubicBezTo>
                <a:pt x="2384" y="35"/>
                <a:pt x="2372" y="23"/>
                <a:pt x="2356" y="14"/>
              </a:cubicBezTo>
              <a:cubicBezTo>
                <a:pt x="2341" y="5"/>
                <a:pt x="2323" y="0"/>
                <a:pt x="2306" y="0"/>
              </a:cubicBezTo>
              <a:lnTo>
                <a:pt x="101"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Home</a:t>
          </a:r>
          <a:endParaRPr b="0" lang="en-US" sz="1100" spc="-1" strike="noStrike">
            <a:latin typeface="Times New Roman"/>
          </a:endParaRPr>
        </a:p>
      </xdr:txBody>
    </xdr:sp>
    <xdr:clientData/>
  </xdr:twoCellAnchor>
  <xdr:twoCellAnchor editAs="oneCell">
    <xdr:from>
      <xdr:col>4</xdr:col>
      <xdr:colOff>1189080</xdr:colOff>
      <xdr:row>6</xdr:row>
      <xdr:rowOff>95400</xdr:rowOff>
    </xdr:from>
    <xdr:to>
      <xdr:col>4</xdr:col>
      <xdr:colOff>2057400</xdr:colOff>
      <xdr:row>7</xdr:row>
      <xdr:rowOff>123840</xdr:rowOff>
    </xdr:to>
    <xdr:sp>
      <xdr:nvSpPr>
        <xdr:cNvPr id="24" name="CustomShape 1"/>
        <xdr:cNvSpPr/>
      </xdr:nvSpPr>
      <xdr:spPr>
        <a:xfrm>
          <a:off x="2033280" y="104760"/>
          <a:ext cx="868320" cy="218880"/>
        </a:xfrm>
        <a:custGeom>
          <a:avLst/>
          <a:gdLst/>
          <a:ahLst/>
          <a:rect l="0" t="0" r="r" b="b"/>
          <a:pathLst>
            <a:path w="2414" h="610">
              <a:moveTo>
                <a:pt x="101" y="0"/>
              </a:moveTo>
              <a:lnTo>
                <a:pt x="102" y="0"/>
              </a:lnTo>
              <a:cubicBezTo>
                <a:pt x="84" y="0"/>
                <a:pt x="66" y="5"/>
                <a:pt x="51" y="14"/>
              </a:cubicBezTo>
              <a:cubicBezTo>
                <a:pt x="35" y="23"/>
                <a:pt x="23" y="35"/>
                <a:pt x="14" y="51"/>
              </a:cubicBezTo>
              <a:cubicBezTo>
                <a:pt x="5" y="66"/>
                <a:pt x="0" y="84"/>
                <a:pt x="0" y="102"/>
              </a:cubicBezTo>
              <a:lnTo>
                <a:pt x="0" y="507"/>
              </a:lnTo>
              <a:lnTo>
                <a:pt x="0" y="508"/>
              </a:lnTo>
              <a:cubicBezTo>
                <a:pt x="0" y="525"/>
                <a:pt x="5" y="543"/>
                <a:pt x="14" y="558"/>
              </a:cubicBezTo>
              <a:cubicBezTo>
                <a:pt x="23" y="574"/>
                <a:pt x="35" y="586"/>
                <a:pt x="51" y="595"/>
              </a:cubicBezTo>
              <a:cubicBezTo>
                <a:pt x="66" y="604"/>
                <a:pt x="84" y="609"/>
                <a:pt x="102" y="609"/>
              </a:cubicBezTo>
              <a:lnTo>
                <a:pt x="2311" y="609"/>
              </a:lnTo>
              <a:lnTo>
                <a:pt x="2312" y="609"/>
              </a:lnTo>
              <a:cubicBezTo>
                <a:pt x="2329" y="609"/>
                <a:pt x="2347" y="604"/>
                <a:pt x="2362" y="595"/>
              </a:cubicBezTo>
              <a:cubicBezTo>
                <a:pt x="2378" y="586"/>
                <a:pt x="2390" y="574"/>
                <a:pt x="2399" y="558"/>
              </a:cubicBezTo>
              <a:cubicBezTo>
                <a:pt x="2408" y="543"/>
                <a:pt x="2413" y="525"/>
                <a:pt x="2413" y="508"/>
              </a:cubicBezTo>
              <a:lnTo>
                <a:pt x="2413" y="101"/>
              </a:lnTo>
              <a:lnTo>
                <a:pt x="2413" y="102"/>
              </a:lnTo>
              <a:lnTo>
                <a:pt x="2413" y="102"/>
              </a:lnTo>
              <a:cubicBezTo>
                <a:pt x="2413" y="84"/>
                <a:pt x="2408" y="66"/>
                <a:pt x="2399" y="51"/>
              </a:cubicBezTo>
              <a:cubicBezTo>
                <a:pt x="2390" y="35"/>
                <a:pt x="2378" y="23"/>
                <a:pt x="2362" y="14"/>
              </a:cubicBezTo>
              <a:cubicBezTo>
                <a:pt x="2347" y="5"/>
                <a:pt x="2329" y="0"/>
                <a:pt x="2312" y="0"/>
              </a:cubicBezTo>
              <a:lnTo>
                <a:pt x="101"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Validate</a:t>
          </a:r>
          <a:endParaRPr b="0" lang="en-US" sz="11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57960</xdr:rowOff>
    </xdr:from>
    <xdr:to>
      <xdr:col>5</xdr:col>
      <xdr:colOff>685800</xdr:colOff>
      <xdr:row>13</xdr:row>
      <xdr:rowOff>267840</xdr:rowOff>
    </xdr:to>
    <xdr:sp>
      <xdr:nvSpPr>
        <xdr:cNvPr id="25" name="CustomShape 1"/>
        <xdr:cNvSpPr/>
      </xdr:nvSpPr>
      <xdr:spPr>
        <a:xfrm>
          <a:off x="682560" y="262944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764640</xdr:colOff>
      <xdr:row>13</xdr:row>
      <xdr:rowOff>57960</xdr:rowOff>
    </xdr:from>
    <xdr:to>
      <xdr:col>5</xdr:col>
      <xdr:colOff>1410840</xdr:colOff>
      <xdr:row>13</xdr:row>
      <xdr:rowOff>267840</xdr:rowOff>
    </xdr:to>
    <xdr:sp>
      <xdr:nvSpPr>
        <xdr:cNvPr id="26" name="CustomShape 1"/>
        <xdr:cNvSpPr/>
      </xdr:nvSpPr>
      <xdr:spPr>
        <a:xfrm>
          <a:off x="1407600" y="262944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85680</xdr:rowOff>
    </xdr:from>
    <xdr:to>
      <xdr:col>5</xdr:col>
      <xdr:colOff>828360</xdr:colOff>
      <xdr:row>7</xdr:row>
      <xdr:rowOff>123480</xdr:rowOff>
    </xdr:to>
    <xdr:sp>
      <xdr:nvSpPr>
        <xdr:cNvPr id="27" name="CustomShape 1"/>
        <xdr:cNvSpPr/>
      </xdr:nvSpPr>
      <xdr:spPr>
        <a:xfrm>
          <a:off x="67284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916920</xdr:colOff>
      <xdr:row>6</xdr:row>
      <xdr:rowOff>85680</xdr:rowOff>
    </xdr:from>
    <xdr:to>
      <xdr:col>5</xdr:col>
      <xdr:colOff>1713240</xdr:colOff>
      <xdr:row>7</xdr:row>
      <xdr:rowOff>123480</xdr:rowOff>
    </xdr:to>
    <xdr:sp>
      <xdr:nvSpPr>
        <xdr:cNvPr id="28" name="CustomShape 1"/>
        <xdr:cNvSpPr/>
      </xdr:nvSpPr>
      <xdr:spPr>
        <a:xfrm>
          <a:off x="155988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49320</xdr:colOff>
      <xdr:row>13</xdr:row>
      <xdr:rowOff>57960</xdr:rowOff>
    </xdr:from>
    <xdr:to>
      <xdr:col>5</xdr:col>
      <xdr:colOff>695880</xdr:colOff>
      <xdr:row>13</xdr:row>
      <xdr:rowOff>267840</xdr:rowOff>
    </xdr:to>
    <xdr:sp>
      <xdr:nvSpPr>
        <xdr:cNvPr id="29" name="CustomShape 1"/>
        <xdr:cNvSpPr/>
      </xdr:nvSpPr>
      <xdr:spPr>
        <a:xfrm>
          <a:off x="692280" y="247716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774360</xdr:colOff>
      <xdr:row>13</xdr:row>
      <xdr:rowOff>57960</xdr:rowOff>
    </xdr:from>
    <xdr:to>
      <xdr:col>5</xdr:col>
      <xdr:colOff>1420920</xdr:colOff>
      <xdr:row>13</xdr:row>
      <xdr:rowOff>267840</xdr:rowOff>
    </xdr:to>
    <xdr:sp>
      <xdr:nvSpPr>
        <xdr:cNvPr id="30" name="CustomShape 1"/>
        <xdr:cNvSpPr/>
      </xdr:nvSpPr>
      <xdr:spPr>
        <a:xfrm>
          <a:off x="1417320" y="247716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85680</xdr:rowOff>
    </xdr:from>
    <xdr:to>
      <xdr:col>5</xdr:col>
      <xdr:colOff>828360</xdr:colOff>
      <xdr:row>7</xdr:row>
      <xdr:rowOff>123480</xdr:rowOff>
    </xdr:to>
    <xdr:sp>
      <xdr:nvSpPr>
        <xdr:cNvPr id="31" name="CustomShape 1"/>
        <xdr:cNvSpPr/>
      </xdr:nvSpPr>
      <xdr:spPr>
        <a:xfrm>
          <a:off x="67284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936720</xdr:colOff>
      <xdr:row>6</xdr:row>
      <xdr:rowOff>85680</xdr:rowOff>
    </xdr:from>
    <xdr:to>
      <xdr:col>5</xdr:col>
      <xdr:colOff>1735200</xdr:colOff>
      <xdr:row>7</xdr:row>
      <xdr:rowOff>123480</xdr:rowOff>
    </xdr:to>
    <xdr:sp>
      <xdr:nvSpPr>
        <xdr:cNvPr id="32" name="CustomShape 1"/>
        <xdr:cNvSpPr/>
      </xdr:nvSpPr>
      <xdr:spPr>
        <a:xfrm>
          <a:off x="157968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57960</xdr:rowOff>
    </xdr:from>
    <xdr:to>
      <xdr:col>5</xdr:col>
      <xdr:colOff>676080</xdr:colOff>
      <xdr:row>13</xdr:row>
      <xdr:rowOff>267840</xdr:rowOff>
    </xdr:to>
    <xdr:sp>
      <xdr:nvSpPr>
        <xdr:cNvPr id="33" name="CustomShape 1"/>
        <xdr:cNvSpPr/>
      </xdr:nvSpPr>
      <xdr:spPr>
        <a:xfrm>
          <a:off x="672840" y="248652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784080</xdr:colOff>
      <xdr:row>13</xdr:row>
      <xdr:rowOff>57960</xdr:rowOff>
    </xdr:from>
    <xdr:to>
      <xdr:col>5</xdr:col>
      <xdr:colOff>1430640</xdr:colOff>
      <xdr:row>13</xdr:row>
      <xdr:rowOff>267840</xdr:rowOff>
    </xdr:to>
    <xdr:sp>
      <xdr:nvSpPr>
        <xdr:cNvPr id="34" name="CustomShape 1"/>
        <xdr:cNvSpPr/>
      </xdr:nvSpPr>
      <xdr:spPr>
        <a:xfrm>
          <a:off x="1427040" y="248652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95400</xdr:rowOff>
    </xdr:from>
    <xdr:to>
      <xdr:col>5</xdr:col>
      <xdr:colOff>828360</xdr:colOff>
      <xdr:row>7</xdr:row>
      <xdr:rowOff>133200</xdr:rowOff>
    </xdr:to>
    <xdr:sp>
      <xdr:nvSpPr>
        <xdr:cNvPr id="35" name="CustomShape 1"/>
        <xdr:cNvSpPr/>
      </xdr:nvSpPr>
      <xdr:spPr>
        <a:xfrm>
          <a:off x="672840" y="9540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936720</xdr:colOff>
      <xdr:row>6</xdr:row>
      <xdr:rowOff>85680</xdr:rowOff>
    </xdr:from>
    <xdr:to>
      <xdr:col>5</xdr:col>
      <xdr:colOff>1735200</xdr:colOff>
      <xdr:row>7</xdr:row>
      <xdr:rowOff>123480</xdr:rowOff>
    </xdr:to>
    <xdr:sp>
      <xdr:nvSpPr>
        <xdr:cNvPr id="36" name="CustomShape 1"/>
        <xdr:cNvSpPr/>
      </xdr:nvSpPr>
      <xdr:spPr>
        <a:xfrm>
          <a:off x="157968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19800</xdr:colOff>
      <xdr:row>13</xdr:row>
      <xdr:rowOff>57240</xdr:rowOff>
    </xdr:from>
    <xdr:to>
      <xdr:col>5</xdr:col>
      <xdr:colOff>666360</xdr:colOff>
      <xdr:row>13</xdr:row>
      <xdr:rowOff>266400</xdr:rowOff>
    </xdr:to>
    <xdr:sp>
      <xdr:nvSpPr>
        <xdr:cNvPr id="37" name="CustomShape 1"/>
        <xdr:cNvSpPr/>
      </xdr:nvSpPr>
      <xdr:spPr>
        <a:xfrm>
          <a:off x="662760" y="248580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754920</xdr:colOff>
      <xdr:row>13</xdr:row>
      <xdr:rowOff>57240</xdr:rowOff>
    </xdr:from>
    <xdr:to>
      <xdr:col>5</xdr:col>
      <xdr:colOff>1401120</xdr:colOff>
      <xdr:row>13</xdr:row>
      <xdr:rowOff>266400</xdr:rowOff>
    </xdr:to>
    <xdr:sp>
      <xdr:nvSpPr>
        <xdr:cNvPr id="38" name="CustomShape 1"/>
        <xdr:cNvSpPr/>
      </xdr:nvSpPr>
      <xdr:spPr>
        <a:xfrm>
          <a:off x="1397880" y="248580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95400</xdr:rowOff>
    </xdr:from>
    <xdr:to>
      <xdr:col>5</xdr:col>
      <xdr:colOff>828360</xdr:colOff>
      <xdr:row>7</xdr:row>
      <xdr:rowOff>133200</xdr:rowOff>
    </xdr:to>
    <xdr:sp>
      <xdr:nvSpPr>
        <xdr:cNvPr id="39" name="CustomShape 1"/>
        <xdr:cNvSpPr/>
      </xdr:nvSpPr>
      <xdr:spPr>
        <a:xfrm>
          <a:off x="672840" y="9540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926640</xdr:colOff>
      <xdr:row>6</xdr:row>
      <xdr:rowOff>85680</xdr:rowOff>
    </xdr:from>
    <xdr:to>
      <xdr:col>5</xdr:col>
      <xdr:colOff>1722960</xdr:colOff>
      <xdr:row>7</xdr:row>
      <xdr:rowOff>123480</xdr:rowOff>
    </xdr:to>
    <xdr:sp>
      <xdr:nvSpPr>
        <xdr:cNvPr id="40" name="CustomShape 1"/>
        <xdr:cNvSpPr/>
      </xdr:nvSpPr>
      <xdr:spPr>
        <a:xfrm>
          <a:off x="156960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302760</xdr:colOff>
      <xdr:row>13</xdr:row>
      <xdr:rowOff>57960</xdr:rowOff>
    </xdr:from>
    <xdr:to>
      <xdr:col>4</xdr:col>
      <xdr:colOff>948600</xdr:colOff>
      <xdr:row>13</xdr:row>
      <xdr:rowOff>266760</xdr:rowOff>
    </xdr:to>
    <xdr:sp>
      <xdr:nvSpPr>
        <xdr:cNvPr id="41" name="CustomShape 1"/>
        <xdr:cNvSpPr/>
      </xdr:nvSpPr>
      <xdr:spPr>
        <a:xfrm>
          <a:off x="1146960" y="2629440"/>
          <a:ext cx="645840" cy="208800"/>
        </a:xfrm>
        <a:custGeom>
          <a:avLst/>
          <a:gdLst/>
          <a:ahLst/>
          <a:rect l="0" t="0" r="r" b="b"/>
          <a:pathLst>
            <a:path w="1796" h="582">
              <a:moveTo>
                <a:pt x="96" y="0"/>
              </a:moveTo>
              <a:lnTo>
                <a:pt x="97" y="0"/>
              </a:lnTo>
              <a:cubicBezTo>
                <a:pt x="80" y="0"/>
                <a:pt x="63" y="4"/>
                <a:pt x="48" y="13"/>
              </a:cubicBezTo>
              <a:cubicBezTo>
                <a:pt x="34" y="21"/>
                <a:pt x="21" y="34"/>
                <a:pt x="13" y="48"/>
              </a:cubicBezTo>
              <a:cubicBezTo>
                <a:pt x="4" y="63"/>
                <a:pt x="0" y="80"/>
                <a:pt x="0" y="97"/>
              </a:cubicBezTo>
              <a:lnTo>
                <a:pt x="0" y="484"/>
              </a:lnTo>
              <a:lnTo>
                <a:pt x="0" y="484"/>
              </a:lnTo>
              <a:cubicBezTo>
                <a:pt x="0" y="501"/>
                <a:pt x="4" y="518"/>
                <a:pt x="13" y="533"/>
              </a:cubicBezTo>
              <a:cubicBezTo>
                <a:pt x="21" y="547"/>
                <a:pt x="34" y="560"/>
                <a:pt x="48" y="568"/>
              </a:cubicBezTo>
              <a:cubicBezTo>
                <a:pt x="63" y="577"/>
                <a:pt x="80" y="581"/>
                <a:pt x="97" y="581"/>
              </a:cubicBezTo>
              <a:lnTo>
                <a:pt x="1698" y="581"/>
              </a:lnTo>
              <a:lnTo>
                <a:pt x="1698" y="581"/>
              </a:lnTo>
              <a:cubicBezTo>
                <a:pt x="1715" y="581"/>
                <a:pt x="1732" y="577"/>
                <a:pt x="1747" y="568"/>
              </a:cubicBezTo>
              <a:cubicBezTo>
                <a:pt x="1761" y="560"/>
                <a:pt x="1774" y="547"/>
                <a:pt x="1782" y="533"/>
              </a:cubicBezTo>
              <a:cubicBezTo>
                <a:pt x="1791" y="518"/>
                <a:pt x="1795" y="501"/>
                <a:pt x="1795" y="484"/>
              </a:cubicBezTo>
              <a:lnTo>
                <a:pt x="1795" y="96"/>
              </a:lnTo>
              <a:lnTo>
                <a:pt x="1795" y="97"/>
              </a:lnTo>
              <a:lnTo>
                <a:pt x="1795" y="97"/>
              </a:lnTo>
              <a:cubicBezTo>
                <a:pt x="1795" y="80"/>
                <a:pt x="1791" y="63"/>
                <a:pt x="1782" y="48"/>
              </a:cubicBezTo>
              <a:cubicBezTo>
                <a:pt x="1774" y="34"/>
                <a:pt x="1761" y="21"/>
                <a:pt x="1747" y="13"/>
              </a:cubicBezTo>
              <a:cubicBezTo>
                <a:pt x="1732" y="4"/>
                <a:pt x="1715" y="0"/>
                <a:pt x="1698" y="0"/>
              </a:cubicBezTo>
              <a:lnTo>
                <a:pt x="96"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4</xdr:col>
      <xdr:colOff>1056240</xdr:colOff>
      <xdr:row>13</xdr:row>
      <xdr:rowOff>57960</xdr:rowOff>
    </xdr:from>
    <xdr:to>
      <xdr:col>4</xdr:col>
      <xdr:colOff>1702440</xdr:colOff>
      <xdr:row>13</xdr:row>
      <xdr:rowOff>266760</xdr:rowOff>
    </xdr:to>
    <xdr:sp>
      <xdr:nvSpPr>
        <xdr:cNvPr id="42" name="CustomShape 1"/>
        <xdr:cNvSpPr/>
      </xdr:nvSpPr>
      <xdr:spPr>
        <a:xfrm>
          <a:off x="1900440" y="2629440"/>
          <a:ext cx="646200" cy="208800"/>
        </a:xfrm>
        <a:custGeom>
          <a:avLst/>
          <a:gdLst/>
          <a:ahLst/>
          <a:rect l="0" t="0" r="r" b="b"/>
          <a:pathLst>
            <a:path w="1797" h="582">
              <a:moveTo>
                <a:pt x="96" y="0"/>
              </a:moveTo>
              <a:lnTo>
                <a:pt x="97" y="0"/>
              </a:lnTo>
              <a:cubicBezTo>
                <a:pt x="80" y="0"/>
                <a:pt x="63" y="4"/>
                <a:pt x="48" y="13"/>
              </a:cubicBezTo>
              <a:cubicBezTo>
                <a:pt x="34" y="21"/>
                <a:pt x="21" y="34"/>
                <a:pt x="13" y="48"/>
              </a:cubicBezTo>
              <a:cubicBezTo>
                <a:pt x="4" y="63"/>
                <a:pt x="0" y="80"/>
                <a:pt x="0" y="97"/>
              </a:cubicBezTo>
              <a:lnTo>
                <a:pt x="0" y="484"/>
              </a:lnTo>
              <a:lnTo>
                <a:pt x="0" y="484"/>
              </a:lnTo>
              <a:cubicBezTo>
                <a:pt x="0" y="501"/>
                <a:pt x="4" y="518"/>
                <a:pt x="13" y="533"/>
              </a:cubicBezTo>
              <a:cubicBezTo>
                <a:pt x="21" y="547"/>
                <a:pt x="34" y="560"/>
                <a:pt x="48" y="568"/>
              </a:cubicBezTo>
              <a:cubicBezTo>
                <a:pt x="63" y="577"/>
                <a:pt x="80" y="581"/>
                <a:pt x="97" y="581"/>
              </a:cubicBezTo>
              <a:lnTo>
                <a:pt x="1699" y="581"/>
              </a:lnTo>
              <a:lnTo>
                <a:pt x="1699" y="581"/>
              </a:lnTo>
              <a:cubicBezTo>
                <a:pt x="1716" y="581"/>
                <a:pt x="1733" y="577"/>
                <a:pt x="1748" y="568"/>
              </a:cubicBezTo>
              <a:cubicBezTo>
                <a:pt x="1762" y="560"/>
                <a:pt x="1775" y="547"/>
                <a:pt x="1783" y="533"/>
              </a:cubicBezTo>
              <a:cubicBezTo>
                <a:pt x="1792" y="518"/>
                <a:pt x="1796" y="501"/>
                <a:pt x="1796" y="484"/>
              </a:cubicBezTo>
              <a:lnTo>
                <a:pt x="1796" y="96"/>
              </a:lnTo>
              <a:lnTo>
                <a:pt x="1796" y="97"/>
              </a:lnTo>
              <a:lnTo>
                <a:pt x="1796" y="97"/>
              </a:lnTo>
              <a:cubicBezTo>
                <a:pt x="1796" y="80"/>
                <a:pt x="1792" y="63"/>
                <a:pt x="1783" y="48"/>
              </a:cubicBezTo>
              <a:cubicBezTo>
                <a:pt x="1775" y="34"/>
                <a:pt x="1762" y="21"/>
                <a:pt x="1748" y="13"/>
              </a:cubicBezTo>
              <a:cubicBezTo>
                <a:pt x="1733" y="4"/>
                <a:pt x="1716" y="0"/>
                <a:pt x="1699" y="0"/>
              </a:cubicBezTo>
              <a:lnTo>
                <a:pt x="96"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4</xdr:col>
      <xdr:colOff>201960</xdr:colOff>
      <xdr:row>6</xdr:row>
      <xdr:rowOff>75960</xdr:rowOff>
    </xdr:from>
    <xdr:to>
      <xdr:col>4</xdr:col>
      <xdr:colOff>999000</xdr:colOff>
      <xdr:row>7</xdr:row>
      <xdr:rowOff>114480</xdr:rowOff>
    </xdr:to>
    <xdr:sp>
      <xdr:nvSpPr>
        <xdr:cNvPr id="43" name="CustomShape 1"/>
        <xdr:cNvSpPr/>
      </xdr:nvSpPr>
      <xdr:spPr>
        <a:xfrm>
          <a:off x="1046160" y="75960"/>
          <a:ext cx="797040" cy="267120"/>
        </a:xfrm>
        <a:custGeom>
          <a:avLst/>
          <a:gdLst/>
          <a:ahLst/>
          <a:rect l="0" t="0" r="r" b="b"/>
          <a:pathLst>
            <a:path w="2216" h="744">
              <a:moveTo>
                <a:pt x="123" y="0"/>
              </a:moveTo>
              <a:lnTo>
                <a:pt x="124" y="0"/>
              </a:lnTo>
              <a:cubicBezTo>
                <a:pt x="102" y="0"/>
                <a:pt x="81" y="6"/>
                <a:pt x="62" y="17"/>
              </a:cubicBezTo>
              <a:cubicBezTo>
                <a:pt x="43" y="27"/>
                <a:pt x="27" y="43"/>
                <a:pt x="17" y="62"/>
              </a:cubicBezTo>
              <a:cubicBezTo>
                <a:pt x="6" y="81"/>
                <a:pt x="0" y="102"/>
                <a:pt x="0" y="124"/>
              </a:cubicBezTo>
              <a:lnTo>
                <a:pt x="0" y="619"/>
              </a:lnTo>
              <a:lnTo>
                <a:pt x="0" y="619"/>
              </a:lnTo>
              <a:cubicBezTo>
                <a:pt x="0" y="641"/>
                <a:pt x="6" y="662"/>
                <a:pt x="17" y="681"/>
              </a:cubicBezTo>
              <a:cubicBezTo>
                <a:pt x="27" y="700"/>
                <a:pt x="43" y="716"/>
                <a:pt x="62" y="726"/>
              </a:cubicBezTo>
              <a:cubicBezTo>
                <a:pt x="81" y="737"/>
                <a:pt x="102" y="743"/>
                <a:pt x="124" y="743"/>
              </a:cubicBezTo>
              <a:lnTo>
                <a:pt x="2091" y="743"/>
              </a:lnTo>
              <a:lnTo>
                <a:pt x="2091" y="743"/>
              </a:lnTo>
              <a:cubicBezTo>
                <a:pt x="2113" y="743"/>
                <a:pt x="2134" y="737"/>
                <a:pt x="2153" y="726"/>
              </a:cubicBezTo>
              <a:cubicBezTo>
                <a:pt x="2172" y="716"/>
                <a:pt x="2188" y="700"/>
                <a:pt x="2198" y="681"/>
              </a:cubicBezTo>
              <a:cubicBezTo>
                <a:pt x="2209" y="662"/>
                <a:pt x="2215" y="641"/>
                <a:pt x="2215" y="619"/>
              </a:cubicBezTo>
              <a:lnTo>
                <a:pt x="2215" y="123"/>
              </a:lnTo>
              <a:lnTo>
                <a:pt x="2215" y="124"/>
              </a:lnTo>
              <a:lnTo>
                <a:pt x="2215" y="124"/>
              </a:lnTo>
              <a:cubicBezTo>
                <a:pt x="2215" y="102"/>
                <a:pt x="2209" y="81"/>
                <a:pt x="2198" y="62"/>
              </a:cubicBezTo>
              <a:cubicBezTo>
                <a:pt x="2188" y="43"/>
                <a:pt x="2172" y="27"/>
                <a:pt x="2153" y="17"/>
              </a:cubicBezTo>
              <a:cubicBezTo>
                <a:pt x="2134" y="6"/>
                <a:pt x="2113" y="0"/>
                <a:pt x="2091" y="0"/>
              </a:cubicBezTo>
              <a:lnTo>
                <a:pt x="123"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4</xdr:col>
      <xdr:colOff>1097640</xdr:colOff>
      <xdr:row>6</xdr:row>
      <xdr:rowOff>75960</xdr:rowOff>
    </xdr:from>
    <xdr:to>
      <xdr:col>4</xdr:col>
      <xdr:colOff>1894680</xdr:colOff>
      <xdr:row>7</xdr:row>
      <xdr:rowOff>114480</xdr:rowOff>
    </xdr:to>
    <xdr:sp>
      <xdr:nvSpPr>
        <xdr:cNvPr id="44" name="CustomShape 1"/>
        <xdr:cNvSpPr/>
      </xdr:nvSpPr>
      <xdr:spPr>
        <a:xfrm>
          <a:off x="1941840" y="75960"/>
          <a:ext cx="797040" cy="267120"/>
        </a:xfrm>
        <a:custGeom>
          <a:avLst/>
          <a:gdLst/>
          <a:ahLst/>
          <a:rect l="0" t="0" r="r" b="b"/>
          <a:pathLst>
            <a:path w="2216" h="744">
              <a:moveTo>
                <a:pt x="123" y="0"/>
              </a:moveTo>
              <a:lnTo>
                <a:pt x="124" y="0"/>
              </a:lnTo>
              <a:cubicBezTo>
                <a:pt x="102" y="0"/>
                <a:pt x="81" y="6"/>
                <a:pt x="62" y="17"/>
              </a:cubicBezTo>
              <a:cubicBezTo>
                <a:pt x="43" y="27"/>
                <a:pt x="27" y="43"/>
                <a:pt x="17" y="62"/>
              </a:cubicBezTo>
              <a:cubicBezTo>
                <a:pt x="6" y="81"/>
                <a:pt x="0" y="102"/>
                <a:pt x="0" y="124"/>
              </a:cubicBezTo>
              <a:lnTo>
                <a:pt x="0" y="619"/>
              </a:lnTo>
              <a:lnTo>
                <a:pt x="0" y="619"/>
              </a:lnTo>
              <a:cubicBezTo>
                <a:pt x="0" y="641"/>
                <a:pt x="6" y="662"/>
                <a:pt x="17" y="681"/>
              </a:cubicBezTo>
              <a:cubicBezTo>
                <a:pt x="27" y="700"/>
                <a:pt x="43" y="716"/>
                <a:pt x="62" y="726"/>
              </a:cubicBezTo>
              <a:cubicBezTo>
                <a:pt x="81" y="737"/>
                <a:pt x="102" y="743"/>
                <a:pt x="124" y="743"/>
              </a:cubicBezTo>
              <a:lnTo>
                <a:pt x="2091" y="743"/>
              </a:lnTo>
              <a:lnTo>
                <a:pt x="2091" y="743"/>
              </a:lnTo>
              <a:cubicBezTo>
                <a:pt x="2113" y="743"/>
                <a:pt x="2134" y="737"/>
                <a:pt x="2153" y="726"/>
              </a:cubicBezTo>
              <a:cubicBezTo>
                <a:pt x="2172" y="716"/>
                <a:pt x="2188" y="700"/>
                <a:pt x="2198" y="681"/>
              </a:cubicBezTo>
              <a:cubicBezTo>
                <a:pt x="2209" y="662"/>
                <a:pt x="2215" y="641"/>
                <a:pt x="2215" y="619"/>
              </a:cubicBezTo>
              <a:lnTo>
                <a:pt x="2215" y="123"/>
              </a:lnTo>
              <a:lnTo>
                <a:pt x="2215" y="124"/>
              </a:lnTo>
              <a:lnTo>
                <a:pt x="2215" y="124"/>
              </a:lnTo>
              <a:cubicBezTo>
                <a:pt x="2215" y="102"/>
                <a:pt x="2209" y="81"/>
                <a:pt x="2198" y="62"/>
              </a:cubicBezTo>
              <a:cubicBezTo>
                <a:pt x="2188" y="43"/>
                <a:pt x="2172" y="27"/>
                <a:pt x="2153" y="17"/>
              </a:cubicBezTo>
              <a:cubicBezTo>
                <a:pt x="2134" y="6"/>
                <a:pt x="2113" y="0"/>
                <a:pt x="2091" y="0"/>
              </a:cubicBezTo>
              <a:lnTo>
                <a:pt x="123"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49320</xdr:colOff>
      <xdr:row>13</xdr:row>
      <xdr:rowOff>57240</xdr:rowOff>
    </xdr:from>
    <xdr:to>
      <xdr:col>5</xdr:col>
      <xdr:colOff>695880</xdr:colOff>
      <xdr:row>13</xdr:row>
      <xdr:rowOff>266400</xdr:rowOff>
    </xdr:to>
    <xdr:sp>
      <xdr:nvSpPr>
        <xdr:cNvPr id="45" name="CustomShape 1"/>
        <xdr:cNvSpPr/>
      </xdr:nvSpPr>
      <xdr:spPr>
        <a:xfrm>
          <a:off x="692280" y="246492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796680</xdr:colOff>
      <xdr:row>13</xdr:row>
      <xdr:rowOff>57240</xdr:rowOff>
    </xdr:from>
    <xdr:to>
      <xdr:col>5</xdr:col>
      <xdr:colOff>1442880</xdr:colOff>
      <xdr:row>13</xdr:row>
      <xdr:rowOff>266400</xdr:rowOff>
    </xdr:to>
    <xdr:sp>
      <xdr:nvSpPr>
        <xdr:cNvPr id="46" name="CustomShape 1"/>
        <xdr:cNvSpPr/>
      </xdr:nvSpPr>
      <xdr:spPr>
        <a:xfrm>
          <a:off x="143964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85680</xdr:rowOff>
    </xdr:from>
    <xdr:to>
      <xdr:col>5</xdr:col>
      <xdr:colOff>828360</xdr:colOff>
      <xdr:row>7</xdr:row>
      <xdr:rowOff>123480</xdr:rowOff>
    </xdr:to>
    <xdr:sp>
      <xdr:nvSpPr>
        <xdr:cNvPr id="47" name="CustomShape 1"/>
        <xdr:cNvSpPr/>
      </xdr:nvSpPr>
      <xdr:spPr>
        <a:xfrm>
          <a:off x="67284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936720</xdr:colOff>
      <xdr:row>6</xdr:row>
      <xdr:rowOff>85680</xdr:rowOff>
    </xdr:from>
    <xdr:to>
      <xdr:col>5</xdr:col>
      <xdr:colOff>1735200</xdr:colOff>
      <xdr:row>7</xdr:row>
      <xdr:rowOff>123480</xdr:rowOff>
    </xdr:to>
    <xdr:sp>
      <xdr:nvSpPr>
        <xdr:cNvPr id="48" name="CustomShape 1"/>
        <xdr:cNvSpPr/>
      </xdr:nvSpPr>
      <xdr:spPr>
        <a:xfrm>
          <a:off x="157968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57240</xdr:rowOff>
    </xdr:from>
    <xdr:to>
      <xdr:col>5</xdr:col>
      <xdr:colOff>685800</xdr:colOff>
      <xdr:row>13</xdr:row>
      <xdr:rowOff>266400</xdr:rowOff>
    </xdr:to>
    <xdr:sp>
      <xdr:nvSpPr>
        <xdr:cNvPr id="49" name="CustomShape 1"/>
        <xdr:cNvSpPr/>
      </xdr:nvSpPr>
      <xdr:spPr>
        <a:xfrm>
          <a:off x="682560" y="243828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744840</xdr:colOff>
      <xdr:row>13</xdr:row>
      <xdr:rowOff>57240</xdr:rowOff>
    </xdr:from>
    <xdr:to>
      <xdr:col>5</xdr:col>
      <xdr:colOff>1391400</xdr:colOff>
      <xdr:row>13</xdr:row>
      <xdr:rowOff>266400</xdr:rowOff>
    </xdr:to>
    <xdr:sp>
      <xdr:nvSpPr>
        <xdr:cNvPr id="50" name="CustomShape 1"/>
        <xdr:cNvSpPr/>
      </xdr:nvSpPr>
      <xdr:spPr>
        <a:xfrm>
          <a:off x="1387800" y="243828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10080</xdr:colOff>
      <xdr:row>6</xdr:row>
      <xdr:rowOff>95400</xdr:rowOff>
    </xdr:from>
    <xdr:to>
      <xdr:col>5</xdr:col>
      <xdr:colOff>808920</xdr:colOff>
      <xdr:row>7</xdr:row>
      <xdr:rowOff>142920</xdr:rowOff>
    </xdr:to>
    <xdr:sp>
      <xdr:nvSpPr>
        <xdr:cNvPr id="51" name="CustomShape 1"/>
        <xdr:cNvSpPr/>
      </xdr:nvSpPr>
      <xdr:spPr>
        <a:xfrm>
          <a:off x="653040" y="95400"/>
          <a:ext cx="798840" cy="237960"/>
        </a:xfrm>
        <a:custGeom>
          <a:avLst/>
          <a:gdLst/>
          <a:ahLst/>
          <a:rect l="0" t="0" r="r" b="b"/>
          <a:pathLst>
            <a:path w="2221" h="663">
              <a:moveTo>
                <a:pt x="110" y="0"/>
              </a:moveTo>
              <a:lnTo>
                <a:pt x="110" y="0"/>
              </a:lnTo>
              <a:cubicBezTo>
                <a:pt x="91" y="0"/>
                <a:pt x="72" y="5"/>
                <a:pt x="55" y="15"/>
              </a:cubicBezTo>
              <a:cubicBezTo>
                <a:pt x="38" y="24"/>
                <a:pt x="24" y="38"/>
                <a:pt x="15" y="55"/>
              </a:cubicBezTo>
              <a:cubicBezTo>
                <a:pt x="5" y="72"/>
                <a:pt x="0" y="91"/>
                <a:pt x="0" y="110"/>
              </a:cubicBezTo>
              <a:lnTo>
                <a:pt x="0" y="551"/>
              </a:lnTo>
              <a:lnTo>
                <a:pt x="0" y="552"/>
              </a:lnTo>
              <a:cubicBezTo>
                <a:pt x="0" y="571"/>
                <a:pt x="5" y="590"/>
                <a:pt x="15" y="607"/>
              </a:cubicBezTo>
              <a:cubicBezTo>
                <a:pt x="24" y="624"/>
                <a:pt x="38" y="638"/>
                <a:pt x="55" y="647"/>
              </a:cubicBezTo>
              <a:cubicBezTo>
                <a:pt x="72" y="657"/>
                <a:pt x="91" y="662"/>
                <a:pt x="110" y="662"/>
              </a:cubicBezTo>
              <a:lnTo>
                <a:pt x="2109" y="662"/>
              </a:lnTo>
              <a:lnTo>
                <a:pt x="2110" y="662"/>
              </a:lnTo>
              <a:cubicBezTo>
                <a:pt x="2129" y="662"/>
                <a:pt x="2148" y="657"/>
                <a:pt x="2165" y="647"/>
              </a:cubicBezTo>
              <a:cubicBezTo>
                <a:pt x="2182" y="638"/>
                <a:pt x="2196" y="624"/>
                <a:pt x="2205" y="607"/>
              </a:cubicBezTo>
              <a:cubicBezTo>
                <a:pt x="2215" y="590"/>
                <a:pt x="2220" y="571"/>
                <a:pt x="2220" y="552"/>
              </a:cubicBezTo>
              <a:lnTo>
                <a:pt x="2220" y="110"/>
              </a:lnTo>
              <a:lnTo>
                <a:pt x="2220" y="110"/>
              </a:lnTo>
              <a:lnTo>
                <a:pt x="2220" y="110"/>
              </a:lnTo>
              <a:cubicBezTo>
                <a:pt x="2220" y="91"/>
                <a:pt x="2215" y="72"/>
                <a:pt x="2205" y="55"/>
              </a:cubicBezTo>
              <a:cubicBezTo>
                <a:pt x="2196" y="38"/>
                <a:pt x="2182" y="24"/>
                <a:pt x="2165" y="15"/>
              </a:cubicBezTo>
              <a:cubicBezTo>
                <a:pt x="2148" y="5"/>
                <a:pt x="2129" y="0"/>
                <a:pt x="2110" y="0"/>
              </a:cubicBezTo>
              <a:lnTo>
                <a:pt x="110"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907200</xdr:colOff>
      <xdr:row>6</xdr:row>
      <xdr:rowOff>95400</xdr:rowOff>
    </xdr:from>
    <xdr:to>
      <xdr:col>5</xdr:col>
      <xdr:colOff>1703520</xdr:colOff>
      <xdr:row>7</xdr:row>
      <xdr:rowOff>133200</xdr:rowOff>
    </xdr:to>
    <xdr:sp>
      <xdr:nvSpPr>
        <xdr:cNvPr id="52" name="CustomShape 1"/>
        <xdr:cNvSpPr/>
      </xdr:nvSpPr>
      <xdr:spPr>
        <a:xfrm>
          <a:off x="1550160" y="9540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56880</xdr:rowOff>
    </xdr:from>
    <xdr:to>
      <xdr:col>5</xdr:col>
      <xdr:colOff>676080</xdr:colOff>
      <xdr:row>13</xdr:row>
      <xdr:rowOff>266040</xdr:rowOff>
    </xdr:to>
    <xdr:sp>
      <xdr:nvSpPr>
        <xdr:cNvPr id="53" name="CustomShape 1"/>
        <xdr:cNvSpPr/>
      </xdr:nvSpPr>
      <xdr:spPr>
        <a:xfrm>
          <a:off x="672840" y="24476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764640</xdr:colOff>
      <xdr:row>13</xdr:row>
      <xdr:rowOff>56880</xdr:rowOff>
    </xdr:from>
    <xdr:to>
      <xdr:col>5</xdr:col>
      <xdr:colOff>1410840</xdr:colOff>
      <xdr:row>13</xdr:row>
      <xdr:rowOff>266040</xdr:rowOff>
    </xdr:to>
    <xdr:sp>
      <xdr:nvSpPr>
        <xdr:cNvPr id="54" name="CustomShape 1"/>
        <xdr:cNvSpPr/>
      </xdr:nvSpPr>
      <xdr:spPr>
        <a:xfrm>
          <a:off x="1407600" y="24476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85680</xdr:rowOff>
    </xdr:from>
    <xdr:to>
      <xdr:col>5</xdr:col>
      <xdr:colOff>818640</xdr:colOff>
      <xdr:row>7</xdr:row>
      <xdr:rowOff>123480</xdr:rowOff>
    </xdr:to>
    <xdr:sp>
      <xdr:nvSpPr>
        <xdr:cNvPr id="55" name="CustomShape 1"/>
        <xdr:cNvSpPr/>
      </xdr:nvSpPr>
      <xdr:spPr>
        <a:xfrm>
          <a:off x="662760" y="8568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926640</xdr:colOff>
      <xdr:row>6</xdr:row>
      <xdr:rowOff>85680</xdr:rowOff>
    </xdr:from>
    <xdr:to>
      <xdr:col>5</xdr:col>
      <xdr:colOff>1722960</xdr:colOff>
      <xdr:row>7</xdr:row>
      <xdr:rowOff>123480</xdr:rowOff>
    </xdr:to>
    <xdr:sp>
      <xdr:nvSpPr>
        <xdr:cNvPr id="56" name="CustomShape 1"/>
        <xdr:cNvSpPr/>
      </xdr:nvSpPr>
      <xdr:spPr>
        <a:xfrm>
          <a:off x="156960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57240</xdr:rowOff>
    </xdr:from>
    <xdr:to>
      <xdr:col>5</xdr:col>
      <xdr:colOff>685800</xdr:colOff>
      <xdr:row>13</xdr:row>
      <xdr:rowOff>266400</xdr:rowOff>
    </xdr:to>
    <xdr:sp>
      <xdr:nvSpPr>
        <xdr:cNvPr id="57" name="CustomShape 1"/>
        <xdr:cNvSpPr/>
      </xdr:nvSpPr>
      <xdr:spPr>
        <a:xfrm>
          <a:off x="68256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774360</xdr:colOff>
      <xdr:row>13</xdr:row>
      <xdr:rowOff>57240</xdr:rowOff>
    </xdr:from>
    <xdr:to>
      <xdr:col>5</xdr:col>
      <xdr:colOff>1420920</xdr:colOff>
      <xdr:row>13</xdr:row>
      <xdr:rowOff>266400</xdr:rowOff>
    </xdr:to>
    <xdr:sp>
      <xdr:nvSpPr>
        <xdr:cNvPr id="58" name="CustomShape 1"/>
        <xdr:cNvSpPr/>
      </xdr:nvSpPr>
      <xdr:spPr>
        <a:xfrm>
          <a:off x="1417320" y="246492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75960</xdr:rowOff>
    </xdr:from>
    <xdr:to>
      <xdr:col>5</xdr:col>
      <xdr:colOff>828360</xdr:colOff>
      <xdr:row>7</xdr:row>
      <xdr:rowOff>114480</xdr:rowOff>
    </xdr:to>
    <xdr:sp>
      <xdr:nvSpPr>
        <xdr:cNvPr id="59" name="CustomShape 1"/>
        <xdr:cNvSpPr/>
      </xdr:nvSpPr>
      <xdr:spPr>
        <a:xfrm>
          <a:off x="672840" y="75960"/>
          <a:ext cx="798480" cy="228960"/>
        </a:xfrm>
        <a:custGeom>
          <a:avLst/>
          <a:gdLst/>
          <a:ahLst/>
          <a:rect l="0" t="0" r="r" b="b"/>
          <a:pathLst>
            <a:path w="2220"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2" y="637"/>
              </a:lnTo>
              <a:lnTo>
                <a:pt x="2113" y="637"/>
              </a:lnTo>
              <a:cubicBezTo>
                <a:pt x="2131" y="637"/>
                <a:pt x="2150" y="632"/>
                <a:pt x="2166" y="623"/>
              </a:cubicBezTo>
              <a:cubicBezTo>
                <a:pt x="2182" y="613"/>
                <a:pt x="2195" y="600"/>
                <a:pt x="2205" y="584"/>
              </a:cubicBezTo>
              <a:cubicBezTo>
                <a:pt x="2214" y="568"/>
                <a:pt x="2219" y="549"/>
                <a:pt x="2219" y="531"/>
              </a:cubicBezTo>
              <a:lnTo>
                <a:pt x="2219" y="106"/>
              </a:lnTo>
              <a:lnTo>
                <a:pt x="2219" y="106"/>
              </a:lnTo>
              <a:lnTo>
                <a:pt x="2219" y="106"/>
              </a:lnTo>
              <a:cubicBezTo>
                <a:pt x="2219" y="88"/>
                <a:pt x="2214" y="69"/>
                <a:pt x="2205" y="53"/>
              </a:cubicBezTo>
              <a:cubicBezTo>
                <a:pt x="2195" y="37"/>
                <a:pt x="2182" y="24"/>
                <a:pt x="2166" y="14"/>
              </a:cubicBezTo>
              <a:cubicBezTo>
                <a:pt x="2150" y="5"/>
                <a:pt x="2131"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936720</xdr:colOff>
      <xdr:row>6</xdr:row>
      <xdr:rowOff>75960</xdr:rowOff>
    </xdr:from>
    <xdr:to>
      <xdr:col>5</xdr:col>
      <xdr:colOff>1735200</xdr:colOff>
      <xdr:row>7</xdr:row>
      <xdr:rowOff>114480</xdr:rowOff>
    </xdr:to>
    <xdr:sp>
      <xdr:nvSpPr>
        <xdr:cNvPr id="60" name="CustomShape 1"/>
        <xdr:cNvSpPr/>
      </xdr:nvSpPr>
      <xdr:spPr>
        <a:xfrm>
          <a:off x="1579680" y="75960"/>
          <a:ext cx="798480" cy="228960"/>
        </a:xfrm>
        <a:custGeom>
          <a:avLst/>
          <a:gdLst/>
          <a:ahLst/>
          <a:rect l="0" t="0" r="r" b="b"/>
          <a:pathLst>
            <a:path w="2220"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2" y="637"/>
              </a:lnTo>
              <a:lnTo>
                <a:pt x="2113" y="637"/>
              </a:lnTo>
              <a:cubicBezTo>
                <a:pt x="2131" y="637"/>
                <a:pt x="2150" y="632"/>
                <a:pt x="2166" y="623"/>
              </a:cubicBezTo>
              <a:cubicBezTo>
                <a:pt x="2182" y="613"/>
                <a:pt x="2195" y="600"/>
                <a:pt x="2205" y="584"/>
              </a:cubicBezTo>
              <a:cubicBezTo>
                <a:pt x="2214" y="568"/>
                <a:pt x="2219" y="549"/>
                <a:pt x="2219" y="531"/>
              </a:cubicBezTo>
              <a:lnTo>
                <a:pt x="2219" y="106"/>
              </a:lnTo>
              <a:lnTo>
                <a:pt x="2219" y="106"/>
              </a:lnTo>
              <a:lnTo>
                <a:pt x="2219" y="106"/>
              </a:lnTo>
              <a:cubicBezTo>
                <a:pt x="2219" y="88"/>
                <a:pt x="2214" y="69"/>
                <a:pt x="2205" y="53"/>
              </a:cubicBezTo>
              <a:cubicBezTo>
                <a:pt x="2195" y="37"/>
                <a:pt x="2182" y="24"/>
                <a:pt x="2166" y="14"/>
              </a:cubicBezTo>
              <a:cubicBezTo>
                <a:pt x="2150" y="5"/>
                <a:pt x="2131"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139320</xdr:colOff>
      <xdr:row>6</xdr:row>
      <xdr:rowOff>114120</xdr:rowOff>
    </xdr:from>
    <xdr:to>
      <xdr:col>4</xdr:col>
      <xdr:colOff>940680</xdr:colOff>
      <xdr:row>6</xdr:row>
      <xdr:rowOff>342360</xdr:rowOff>
    </xdr:to>
    <xdr:sp>
      <xdr:nvSpPr>
        <xdr:cNvPr id="1" name="CustomShape 1"/>
        <xdr:cNvSpPr/>
      </xdr:nvSpPr>
      <xdr:spPr>
        <a:xfrm>
          <a:off x="339840" y="114120"/>
          <a:ext cx="801360" cy="228240"/>
        </a:xfrm>
        <a:custGeom>
          <a:avLst/>
          <a:gdLst/>
          <a:ahLst/>
          <a:rect l="0" t="0" r="r" b="b"/>
          <a:pathLst>
            <a:path w="2228"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21" y="635"/>
              </a:lnTo>
              <a:lnTo>
                <a:pt x="2121" y="635"/>
              </a:lnTo>
              <a:cubicBezTo>
                <a:pt x="2140" y="635"/>
                <a:pt x="2158" y="630"/>
                <a:pt x="2174" y="621"/>
              </a:cubicBezTo>
              <a:cubicBezTo>
                <a:pt x="2190" y="612"/>
                <a:pt x="2204" y="598"/>
                <a:pt x="2213" y="582"/>
              </a:cubicBezTo>
              <a:cubicBezTo>
                <a:pt x="2222" y="566"/>
                <a:pt x="2227" y="548"/>
                <a:pt x="2227" y="529"/>
              </a:cubicBezTo>
              <a:lnTo>
                <a:pt x="2226" y="105"/>
              </a:lnTo>
              <a:lnTo>
                <a:pt x="2227" y="106"/>
              </a:lnTo>
              <a:lnTo>
                <a:pt x="2227" y="106"/>
              </a:lnTo>
              <a:cubicBezTo>
                <a:pt x="2227" y="87"/>
                <a:pt x="2222" y="69"/>
                <a:pt x="2213" y="53"/>
              </a:cubicBezTo>
              <a:cubicBezTo>
                <a:pt x="2204" y="37"/>
                <a:pt x="2190" y="23"/>
                <a:pt x="2174" y="14"/>
              </a:cubicBezTo>
              <a:cubicBezTo>
                <a:pt x="2158" y="5"/>
                <a:pt x="2140" y="0"/>
                <a:pt x="2121"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4</xdr:col>
      <xdr:colOff>1029600</xdr:colOff>
      <xdr:row>6</xdr:row>
      <xdr:rowOff>104760</xdr:rowOff>
    </xdr:from>
    <xdr:to>
      <xdr:col>4</xdr:col>
      <xdr:colOff>1830960</xdr:colOff>
      <xdr:row>6</xdr:row>
      <xdr:rowOff>333000</xdr:rowOff>
    </xdr:to>
    <xdr:sp>
      <xdr:nvSpPr>
        <xdr:cNvPr id="2" name="CustomShape 1"/>
        <xdr:cNvSpPr/>
      </xdr:nvSpPr>
      <xdr:spPr>
        <a:xfrm>
          <a:off x="1230120" y="104760"/>
          <a:ext cx="801360" cy="228240"/>
        </a:xfrm>
        <a:custGeom>
          <a:avLst/>
          <a:gdLst/>
          <a:ahLst/>
          <a:rect l="0" t="0" r="r" b="b"/>
          <a:pathLst>
            <a:path w="2228"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21" y="635"/>
              </a:lnTo>
              <a:lnTo>
                <a:pt x="2121" y="635"/>
              </a:lnTo>
              <a:cubicBezTo>
                <a:pt x="2140" y="635"/>
                <a:pt x="2158" y="630"/>
                <a:pt x="2174" y="621"/>
              </a:cubicBezTo>
              <a:cubicBezTo>
                <a:pt x="2190" y="612"/>
                <a:pt x="2204" y="598"/>
                <a:pt x="2213" y="582"/>
              </a:cubicBezTo>
              <a:cubicBezTo>
                <a:pt x="2222" y="566"/>
                <a:pt x="2227" y="548"/>
                <a:pt x="2227" y="529"/>
              </a:cubicBezTo>
              <a:lnTo>
                <a:pt x="2226" y="105"/>
              </a:lnTo>
              <a:lnTo>
                <a:pt x="2227" y="106"/>
              </a:lnTo>
              <a:lnTo>
                <a:pt x="2227" y="106"/>
              </a:lnTo>
              <a:cubicBezTo>
                <a:pt x="2227" y="87"/>
                <a:pt x="2222" y="69"/>
                <a:pt x="2213" y="53"/>
              </a:cubicBezTo>
              <a:cubicBezTo>
                <a:pt x="2204" y="37"/>
                <a:pt x="2190" y="23"/>
                <a:pt x="2174" y="14"/>
              </a:cubicBezTo>
              <a:cubicBezTo>
                <a:pt x="2158" y="5"/>
                <a:pt x="2140" y="0"/>
                <a:pt x="2121"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19800</xdr:colOff>
      <xdr:row>13</xdr:row>
      <xdr:rowOff>56880</xdr:rowOff>
    </xdr:from>
    <xdr:to>
      <xdr:col>5</xdr:col>
      <xdr:colOff>666360</xdr:colOff>
      <xdr:row>13</xdr:row>
      <xdr:rowOff>266040</xdr:rowOff>
    </xdr:to>
    <xdr:sp>
      <xdr:nvSpPr>
        <xdr:cNvPr id="61" name="CustomShape 1"/>
        <xdr:cNvSpPr/>
      </xdr:nvSpPr>
      <xdr:spPr>
        <a:xfrm>
          <a:off x="662760" y="240948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744840</xdr:colOff>
      <xdr:row>13</xdr:row>
      <xdr:rowOff>56880</xdr:rowOff>
    </xdr:from>
    <xdr:to>
      <xdr:col>5</xdr:col>
      <xdr:colOff>1391400</xdr:colOff>
      <xdr:row>13</xdr:row>
      <xdr:rowOff>266040</xdr:rowOff>
    </xdr:to>
    <xdr:sp>
      <xdr:nvSpPr>
        <xdr:cNvPr id="62" name="CustomShape 1"/>
        <xdr:cNvSpPr/>
      </xdr:nvSpPr>
      <xdr:spPr>
        <a:xfrm>
          <a:off x="1387800" y="240948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10080</xdr:colOff>
      <xdr:row>6</xdr:row>
      <xdr:rowOff>95400</xdr:rowOff>
    </xdr:from>
    <xdr:to>
      <xdr:col>5</xdr:col>
      <xdr:colOff>808920</xdr:colOff>
      <xdr:row>7</xdr:row>
      <xdr:rowOff>133200</xdr:rowOff>
    </xdr:to>
    <xdr:sp>
      <xdr:nvSpPr>
        <xdr:cNvPr id="63" name="CustomShape 1"/>
        <xdr:cNvSpPr/>
      </xdr:nvSpPr>
      <xdr:spPr>
        <a:xfrm>
          <a:off x="653040" y="9540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897120</xdr:colOff>
      <xdr:row>6</xdr:row>
      <xdr:rowOff>95400</xdr:rowOff>
    </xdr:from>
    <xdr:to>
      <xdr:col>5</xdr:col>
      <xdr:colOff>1693440</xdr:colOff>
      <xdr:row>7</xdr:row>
      <xdr:rowOff>133200</xdr:rowOff>
    </xdr:to>
    <xdr:sp>
      <xdr:nvSpPr>
        <xdr:cNvPr id="64" name="CustomShape 1"/>
        <xdr:cNvSpPr/>
      </xdr:nvSpPr>
      <xdr:spPr>
        <a:xfrm>
          <a:off x="1540080" y="9540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56880</xdr:rowOff>
    </xdr:from>
    <xdr:to>
      <xdr:col>5</xdr:col>
      <xdr:colOff>676080</xdr:colOff>
      <xdr:row>13</xdr:row>
      <xdr:rowOff>266040</xdr:rowOff>
    </xdr:to>
    <xdr:sp>
      <xdr:nvSpPr>
        <xdr:cNvPr id="65" name="CustomShape 1"/>
        <xdr:cNvSpPr/>
      </xdr:nvSpPr>
      <xdr:spPr>
        <a:xfrm>
          <a:off x="672840" y="24476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744840</xdr:colOff>
      <xdr:row>13</xdr:row>
      <xdr:rowOff>56880</xdr:rowOff>
    </xdr:from>
    <xdr:to>
      <xdr:col>5</xdr:col>
      <xdr:colOff>1391400</xdr:colOff>
      <xdr:row>13</xdr:row>
      <xdr:rowOff>266040</xdr:rowOff>
    </xdr:to>
    <xdr:sp>
      <xdr:nvSpPr>
        <xdr:cNvPr id="66" name="CustomShape 1"/>
        <xdr:cNvSpPr/>
      </xdr:nvSpPr>
      <xdr:spPr>
        <a:xfrm>
          <a:off x="1387800" y="244764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75960</xdr:rowOff>
    </xdr:from>
    <xdr:to>
      <xdr:col>5</xdr:col>
      <xdr:colOff>818640</xdr:colOff>
      <xdr:row>7</xdr:row>
      <xdr:rowOff>114480</xdr:rowOff>
    </xdr:to>
    <xdr:sp>
      <xdr:nvSpPr>
        <xdr:cNvPr id="67" name="CustomShape 1"/>
        <xdr:cNvSpPr/>
      </xdr:nvSpPr>
      <xdr:spPr>
        <a:xfrm>
          <a:off x="662760" y="75960"/>
          <a:ext cx="798840" cy="228960"/>
        </a:xfrm>
        <a:custGeom>
          <a:avLst/>
          <a:gdLst/>
          <a:ahLst/>
          <a:rect l="0" t="0" r="r" b="b"/>
          <a:pathLst>
            <a:path w="2221"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3" y="637"/>
              </a:lnTo>
              <a:lnTo>
                <a:pt x="2114" y="637"/>
              </a:lnTo>
              <a:cubicBezTo>
                <a:pt x="2132" y="637"/>
                <a:pt x="2151" y="632"/>
                <a:pt x="2167" y="623"/>
              </a:cubicBezTo>
              <a:cubicBezTo>
                <a:pt x="2183" y="613"/>
                <a:pt x="2196" y="600"/>
                <a:pt x="2206" y="584"/>
              </a:cubicBezTo>
              <a:cubicBezTo>
                <a:pt x="2215" y="568"/>
                <a:pt x="2220" y="549"/>
                <a:pt x="2220" y="531"/>
              </a:cubicBezTo>
              <a:lnTo>
                <a:pt x="2220" y="106"/>
              </a:lnTo>
              <a:lnTo>
                <a:pt x="2220" y="106"/>
              </a:lnTo>
              <a:lnTo>
                <a:pt x="2220" y="106"/>
              </a:lnTo>
              <a:cubicBezTo>
                <a:pt x="2220" y="88"/>
                <a:pt x="2215" y="69"/>
                <a:pt x="2206" y="53"/>
              </a:cubicBezTo>
              <a:cubicBezTo>
                <a:pt x="2196" y="37"/>
                <a:pt x="2183" y="24"/>
                <a:pt x="2167" y="14"/>
              </a:cubicBezTo>
              <a:cubicBezTo>
                <a:pt x="2151" y="5"/>
                <a:pt x="2132" y="0"/>
                <a:pt x="2114"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916920</xdr:colOff>
      <xdr:row>6</xdr:row>
      <xdr:rowOff>75960</xdr:rowOff>
    </xdr:from>
    <xdr:to>
      <xdr:col>5</xdr:col>
      <xdr:colOff>1713240</xdr:colOff>
      <xdr:row>7</xdr:row>
      <xdr:rowOff>114480</xdr:rowOff>
    </xdr:to>
    <xdr:sp>
      <xdr:nvSpPr>
        <xdr:cNvPr id="68" name="CustomShape 1"/>
        <xdr:cNvSpPr/>
      </xdr:nvSpPr>
      <xdr:spPr>
        <a:xfrm>
          <a:off x="1559880" y="75960"/>
          <a:ext cx="796320" cy="228960"/>
        </a:xfrm>
        <a:custGeom>
          <a:avLst/>
          <a:gdLst/>
          <a:ahLst/>
          <a:rect l="0" t="0" r="r" b="b"/>
          <a:pathLst>
            <a:path w="2214"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06" y="637"/>
              </a:lnTo>
              <a:lnTo>
                <a:pt x="2107" y="637"/>
              </a:lnTo>
              <a:cubicBezTo>
                <a:pt x="2125" y="637"/>
                <a:pt x="2144" y="632"/>
                <a:pt x="2160" y="623"/>
              </a:cubicBezTo>
              <a:cubicBezTo>
                <a:pt x="2176" y="613"/>
                <a:pt x="2189" y="600"/>
                <a:pt x="2199" y="584"/>
              </a:cubicBezTo>
              <a:cubicBezTo>
                <a:pt x="2208" y="568"/>
                <a:pt x="2213" y="549"/>
                <a:pt x="2213" y="531"/>
              </a:cubicBezTo>
              <a:lnTo>
                <a:pt x="2213" y="106"/>
              </a:lnTo>
              <a:lnTo>
                <a:pt x="2213" y="106"/>
              </a:lnTo>
              <a:lnTo>
                <a:pt x="2213" y="106"/>
              </a:lnTo>
              <a:cubicBezTo>
                <a:pt x="2213" y="88"/>
                <a:pt x="2208" y="69"/>
                <a:pt x="2199" y="53"/>
              </a:cubicBezTo>
              <a:cubicBezTo>
                <a:pt x="2189" y="37"/>
                <a:pt x="2176" y="24"/>
                <a:pt x="2160" y="14"/>
              </a:cubicBezTo>
              <a:cubicBezTo>
                <a:pt x="2144" y="5"/>
                <a:pt x="2125"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19800</xdr:colOff>
      <xdr:row>13</xdr:row>
      <xdr:rowOff>56880</xdr:rowOff>
    </xdr:from>
    <xdr:to>
      <xdr:col>5</xdr:col>
      <xdr:colOff>666360</xdr:colOff>
      <xdr:row>13</xdr:row>
      <xdr:rowOff>266040</xdr:rowOff>
    </xdr:to>
    <xdr:sp>
      <xdr:nvSpPr>
        <xdr:cNvPr id="69" name="CustomShape 1"/>
        <xdr:cNvSpPr/>
      </xdr:nvSpPr>
      <xdr:spPr>
        <a:xfrm>
          <a:off x="662760" y="240948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735120</xdr:colOff>
      <xdr:row>13</xdr:row>
      <xdr:rowOff>56880</xdr:rowOff>
    </xdr:from>
    <xdr:to>
      <xdr:col>5</xdr:col>
      <xdr:colOff>1381320</xdr:colOff>
      <xdr:row>13</xdr:row>
      <xdr:rowOff>266040</xdr:rowOff>
    </xdr:to>
    <xdr:sp>
      <xdr:nvSpPr>
        <xdr:cNvPr id="70" name="CustomShape 1"/>
        <xdr:cNvSpPr/>
      </xdr:nvSpPr>
      <xdr:spPr>
        <a:xfrm>
          <a:off x="1378080" y="240948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85680</xdr:rowOff>
    </xdr:from>
    <xdr:to>
      <xdr:col>5</xdr:col>
      <xdr:colOff>818640</xdr:colOff>
      <xdr:row>7</xdr:row>
      <xdr:rowOff>133200</xdr:rowOff>
    </xdr:to>
    <xdr:sp>
      <xdr:nvSpPr>
        <xdr:cNvPr id="71" name="CustomShape 1"/>
        <xdr:cNvSpPr/>
      </xdr:nvSpPr>
      <xdr:spPr>
        <a:xfrm>
          <a:off x="662760" y="85680"/>
          <a:ext cx="798840" cy="237960"/>
        </a:xfrm>
        <a:custGeom>
          <a:avLst/>
          <a:gdLst/>
          <a:ahLst/>
          <a:rect l="0" t="0" r="r" b="b"/>
          <a:pathLst>
            <a:path w="2221" h="663">
              <a:moveTo>
                <a:pt x="110" y="0"/>
              </a:moveTo>
              <a:lnTo>
                <a:pt x="110" y="0"/>
              </a:lnTo>
              <a:cubicBezTo>
                <a:pt x="91" y="0"/>
                <a:pt x="72" y="5"/>
                <a:pt x="55" y="15"/>
              </a:cubicBezTo>
              <a:cubicBezTo>
                <a:pt x="38" y="24"/>
                <a:pt x="24" y="38"/>
                <a:pt x="15" y="55"/>
              </a:cubicBezTo>
              <a:cubicBezTo>
                <a:pt x="5" y="72"/>
                <a:pt x="0" y="91"/>
                <a:pt x="0" y="110"/>
              </a:cubicBezTo>
              <a:lnTo>
                <a:pt x="0" y="551"/>
              </a:lnTo>
              <a:lnTo>
                <a:pt x="0" y="552"/>
              </a:lnTo>
              <a:cubicBezTo>
                <a:pt x="0" y="571"/>
                <a:pt x="5" y="590"/>
                <a:pt x="15" y="607"/>
              </a:cubicBezTo>
              <a:cubicBezTo>
                <a:pt x="24" y="624"/>
                <a:pt x="38" y="638"/>
                <a:pt x="55" y="647"/>
              </a:cubicBezTo>
              <a:cubicBezTo>
                <a:pt x="72" y="657"/>
                <a:pt x="91" y="662"/>
                <a:pt x="110" y="662"/>
              </a:cubicBezTo>
              <a:lnTo>
                <a:pt x="2109" y="662"/>
              </a:lnTo>
              <a:lnTo>
                <a:pt x="2110" y="662"/>
              </a:lnTo>
              <a:cubicBezTo>
                <a:pt x="2129" y="662"/>
                <a:pt x="2148" y="657"/>
                <a:pt x="2165" y="647"/>
              </a:cubicBezTo>
              <a:cubicBezTo>
                <a:pt x="2182" y="638"/>
                <a:pt x="2196" y="624"/>
                <a:pt x="2205" y="607"/>
              </a:cubicBezTo>
              <a:cubicBezTo>
                <a:pt x="2215" y="590"/>
                <a:pt x="2220" y="571"/>
                <a:pt x="2220" y="552"/>
              </a:cubicBezTo>
              <a:lnTo>
                <a:pt x="2220" y="110"/>
              </a:lnTo>
              <a:lnTo>
                <a:pt x="2220" y="110"/>
              </a:lnTo>
              <a:lnTo>
                <a:pt x="2220" y="110"/>
              </a:lnTo>
              <a:cubicBezTo>
                <a:pt x="2220" y="91"/>
                <a:pt x="2215" y="72"/>
                <a:pt x="2205" y="55"/>
              </a:cubicBezTo>
              <a:cubicBezTo>
                <a:pt x="2196" y="38"/>
                <a:pt x="2182" y="24"/>
                <a:pt x="2165" y="15"/>
              </a:cubicBezTo>
              <a:cubicBezTo>
                <a:pt x="2148" y="5"/>
                <a:pt x="2129" y="0"/>
                <a:pt x="2110" y="0"/>
              </a:cubicBezTo>
              <a:lnTo>
                <a:pt x="110"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916920</xdr:colOff>
      <xdr:row>6</xdr:row>
      <xdr:rowOff>95400</xdr:rowOff>
    </xdr:from>
    <xdr:to>
      <xdr:col>5</xdr:col>
      <xdr:colOff>1713240</xdr:colOff>
      <xdr:row>7</xdr:row>
      <xdr:rowOff>133200</xdr:rowOff>
    </xdr:to>
    <xdr:sp>
      <xdr:nvSpPr>
        <xdr:cNvPr id="72" name="CustomShape 1"/>
        <xdr:cNvSpPr/>
      </xdr:nvSpPr>
      <xdr:spPr>
        <a:xfrm>
          <a:off x="1559880" y="9540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57240</xdr:rowOff>
    </xdr:from>
    <xdr:to>
      <xdr:col>5</xdr:col>
      <xdr:colOff>685800</xdr:colOff>
      <xdr:row>13</xdr:row>
      <xdr:rowOff>266400</xdr:rowOff>
    </xdr:to>
    <xdr:sp>
      <xdr:nvSpPr>
        <xdr:cNvPr id="73" name="CustomShape 1"/>
        <xdr:cNvSpPr/>
      </xdr:nvSpPr>
      <xdr:spPr>
        <a:xfrm>
          <a:off x="682560" y="24667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754920</xdr:colOff>
      <xdr:row>13</xdr:row>
      <xdr:rowOff>57240</xdr:rowOff>
    </xdr:from>
    <xdr:to>
      <xdr:col>5</xdr:col>
      <xdr:colOff>1401120</xdr:colOff>
      <xdr:row>13</xdr:row>
      <xdr:rowOff>266400</xdr:rowOff>
    </xdr:to>
    <xdr:sp>
      <xdr:nvSpPr>
        <xdr:cNvPr id="74" name="CustomShape 1"/>
        <xdr:cNvSpPr/>
      </xdr:nvSpPr>
      <xdr:spPr>
        <a:xfrm>
          <a:off x="1397880" y="24667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39600</xdr:colOff>
      <xdr:row>6</xdr:row>
      <xdr:rowOff>85680</xdr:rowOff>
    </xdr:from>
    <xdr:to>
      <xdr:col>5</xdr:col>
      <xdr:colOff>838440</xdr:colOff>
      <xdr:row>7</xdr:row>
      <xdr:rowOff>123480</xdr:rowOff>
    </xdr:to>
    <xdr:sp>
      <xdr:nvSpPr>
        <xdr:cNvPr id="75" name="CustomShape 1"/>
        <xdr:cNvSpPr/>
      </xdr:nvSpPr>
      <xdr:spPr>
        <a:xfrm>
          <a:off x="682560" y="8568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936720</xdr:colOff>
      <xdr:row>6</xdr:row>
      <xdr:rowOff>85680</xdr:rowOff>
    </xdr:from>
    <xdr:to>
      <xdr:col>5</xdr:col>
      <xdr:colOff>1735200</xdr:colOff>
      <xdr:row>7</xdr:row>
      <xdr:rowOff>123480</xdr:rowOff>
    </xdr:to>
    <xdr:sp>
      <xdr:nvSpPr>
        <xdr:cNvPr id="76" name="CustomShape 1"/>
        <xdr:cNvSpPr/>
      </xdr:nvSpPr>
      <xdr:spPr>
        <a:xfrm>
          <a:off x="157968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81360</xdr:colOff>
      <xdr:row>13</xdr:row>
      <xdr:rowOff>57240</xdr:rowOff>
    </xdr:from>
    <xdr:to>
      <xdr:col>4</xdr:col>
      <xdr:colOff>727560</xdr:colOff>
      <xdr:row>13</xdr:row>
      <xdr:rowOff>266400</xdr:rowOff>
    </xdr:to>
    <xdr:sp>
      <xdr:nvSpPr>
        <xdr:cNvPr id="77" name="CustomShape 1"/>
        <xdr:cNvSpPr/>
      </xdr:nvSpPr>
      <xdr:spPr>
        <a:xfrm>
          <a:off x="744840" y="236196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4</xdr:col>
      <xdr:colOff>806040</xdr:colOff>
      <xdr:row>13</xdr:row>
      <xdr:rowOff>57240</xdr:rowOff>
    </xdr:from>
    <xdr:to>
      <xdr:col>4</xdr:col>
      <xdr:colOff>1452600</xdr:colOff>
      <xdr:row>13</xdr:row>
      <xdr:rowOff>266400</xdr:rowOff>
    </xdr:to>
    <xdr:sp>
      <xdr:nvSpPr>
        <xdr:cNvPr id="78" name="CustomShape 1"/>
        <xdr:cNvSpPr/>
      </xdr:nvSpPr>
      <xdr:spPr>
        <a:xfrm>
          <a:off x="1469520" y="236196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4</xdr:col>
      <xdr:colOff>130320</xdr:colOff>
      <xdr:row>6</xdr:row>
      <xdr:rowOff>85680</xdr:rowOff>
    </xdr:from>
    <xdr:to>
      <xdr:col>4</xdr:col>
      <xdr:colOff>929160</xdr:colOff>
      <xdr:row>7</xdr:row>
      <xdr:rowOff>123480</xdr:rowOff>
    </xdr:to>
    <xdr:sp>
      <xdr:nvSpPr>
        <xdr:cNvPr id="79" name="CustomShape 1"/>
        <xdr:cNvSpPr/>
      </xdr:nvSpPr>
      <xdr:spPr>
        <a:xfrm>
          <a:off x="793800" y="8568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4</xdr:col>
      <xdr:colOff>1007640</xdr:colOff>
      <xdr:row>6</xdr:row>
      <xdr:rowOff>85680</xdr:rowOff>
    </xdr:from>
    <xdr:to>
      <xdr:col>4</xdr:col>
      <xdr:colOff>1803960</xdr:colOff>
      <xdr:row>7</xdr:row>
      <xdr:rowOff>123480</xdr:rowOff>
    </xdr:to>
    <xdr:sp>
      <xdr:nvSpPr>
        <xdr:cNvPr id="80" name="CustomShape 1"/>
        <xdr:cNvSpPr/>
      </xdr:nvSpPr>
      <xdr:spPr>
        <a:xfrm>
          <a:off x="167112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10080</xdr:colOff>
      <xdr:row>13</xdr:row>
      <xdr:rowOff>57240</xdr:rowOff>
    </xdr:from>
    <xdr:to>
      <xdr:col>5</xdr:col>
      <xdr:colOff>656280</xdr:colOff>
      <xdr:row>13</xdr:row>
      <xdr:rowOff>266400</xdr:rowOff>
    </xdr:to>
    <xdr:sp>
      <xdr:nvSpPr>
        <xdr:cNvPr id="81" name="CustomShape 1"/>
        <xdr:cNvSpPr/>
      </xdr:nvSpPr>
      <xdr:spPr>
        <a:xfrm>
          <a:off x="67356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744840</xdr:colOff>
      <xdr:row>13</xdr:row>
      <xdr:rowOff>57240</xdr:rowOff>
    </xdr:from>
    <xdr:to>
      <xdr:col>5</xdr:col>
      <xdr:colOff>1391040</xdr:colOff>
      <xdr:row>13</xdr:row>
      <xdr:rowOff>266400</xdr:rowOff>
    </xdr:to>
    <xdr:sp>
      <xdr:nvSpPr>
        <xdr:cNvPr id="82" name="CustomShape 1"/>
        <xdr:cNvSpPr/>
      </xdr:nvSpPr>
      <xdr:spPr>
        <a:xfrm>
          <a:off x="140832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29520</xdr:colOff>
      <xdr:row>6</xdr:row>
      <xdr:rowOff>85680</xdr:rowOff>
    </xdr:from>
    <xdr:to>
      <xdr:col>5</xdr:col>
      <xdr:colOff>828360</xdr:colOff>
      <xdr:row>7</xdr:row>
      <xdr:rowOff>123480</xdr:rowOff>
    </xdr:to>
    <xdr:sp>
      <xdr:nvSpPr>
        <xdr:cNvPr id="83" name="CustomShape 1"/>
        <xdr:cNvSpPr/>
      </xdr:nvSpPr>
      <xdr:spPr>
        <a:xfrm>
          <a:off x="693000" y="8568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897120</xdr:colOff>
      <xdr:row>6</xdr:row>
      <xdr:rowOff>85680</xdr:rowOff>
    </xdr:from>
    <xdr:to>
      <xdr:col>5</xdr:col>
      <xdr:colOff>1693440</xdr:colOff>
      <xdr:row>7</xdr:row>
      <xdr:rowOff>123480</xdr:rowOff>
    </xdr:to>
    <xdr:sp>
      <xdr:nvSpPr>
        <xdr:cNvPr id="84" name="CustomShape 1"/>
        <xdr:cNvSpPr/>
      </xdr:nvSpPr>
      <xdr:spPr>
        <a:xfrm>
          <a:off x="156060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56880</xdr:rowOff>
    </xdr:from>
    <xdr:to>
      <xdr:col>5</xdr:col>
      <xdr:colOff>676080</xdr:colOff>
      <xdr:row>13</xdr:row>
      <xdr:rowOff>266040</xdr:rowOff>
    </xdr:to>
    <xdr:sp>
      <xdr:nvSpPr>
        <xdr:cNvPr id="85" name="CustomShape 1"/>
        <xdr:cNvSpPr/>
      </xdr:nvSpPr>
      <xdr:spPr>
        <a:xfrm>
          <a:off x="672840" y="24476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744840</xdr:colOff>
      <xdr:row>13</xdr:row>
      <xdr:rowOff>56880</xdr:rowOff>
    </xdr:from>
    <xdr:to>
      <xdr:col>5</xdr:col>
      <xdr:colOff>1391400</xdr:colOff>
      <xdr:row>13</xdr:row>
      <xdr:rowOff>266040</xdr:rowOff>
    </xdr:to>
    <xdr:sp>
      <xdr:nvSpPr>
        <xdr:cNvPr id="86" name="CustomShape 1"/>
        <xdr:cNvSpPr/>
      </xdr:nvSpPr>
      <xdr:spPr>
        <a:xfrm>
          <a:off x="1387800" y="244764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75960</xdr:rowOff>
    </xdr:from>
    <xdr:to>
      <xdr:col>5</xdr:col>
      <xdr:colOff>818640</xdr:colOff>
      <xdr:row>7</xdr:row>
      <xdr:rowOff>114480</xdr:rowOff>
    </xdr:to>
    <xdr:sp>
      <xdr:nvSpPr>
        <xdr:cNvPr id="87" name="CustomShape 1"/>
        <xdr:cNvSpPr/>
      </xdr:nvSpPr>
      <xdr:spPr>
        <a:xfrm>
          <a:off x="662760" y="75960"/>
          <a:ext cx="798840" cy="228960"/>
        </a:xfrm>
        <a:custGeom>
          <a:avLst/>
          <a:gdLst/>
          <a:ahLst/>
          <a:rect l="0" t="0" r="r" b="b"/>
          <a:pathLst>
            <a:path w="2221"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3" y="637"/>
              </a:lnTo>
              <a:lnTo>
                <a:pt x="2114" y="637"/>
              </a:lnTo>
              <a:cubicBezTo>
                <a:pt x="2132" y="637"/>
                <a:pt x="2151" y="632"/>
                <a:pt x="2167" y="623"/>
              </a:cubicBezTo>
              <a:cubicBezTo>
                <a:pt x="2183" y="613"/>
                <a:pt x="2196" y="600"/>
                <a:pt x="2206" y="584"/>
              </a:cubicBezTo>
              <a:cubicBezTo>
                <a:pt x="2215" y="568"/>
                <a:pt x="2220" y="549"/>
                <a:pt x="2220" y="531"/>
              </a:cubicBezTo>
              <a:lnTo>
                <a:pt x="2220" y="106"/>
              </a:lnTo>
              <a:lnTo>
                <a:pt x="2220" y="106"/>
              </a:lnTo>
              <a:lnTo>
                <a:pt x="2220" y="106"/>
              </a:lnTo>
              <a:cubicBezTo>
                <a:pt x="2220" y="88"/>
                <a:pt x="2215" y="69"/>
                <a:pt x="2206" y="53"/>
              </a:cubicBezTo>
              <a:cubicBezTo>
                <a:pt x="2196" y="37"/>
                <a:pt x="2183" y="24"/>
                <a:pt x="2167" y="14"/>
              </a:cubicBezTo>
              <a:cubicBezTo>
                <a:pt x="2151" y="5"/>
                <a:pt x="2132" y="0"/>
                <a:pt x="2114"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897120</xdr:colOff>
      <xdr:row>6</xdr:row>
      <xdr:rowOff>75960</xdr:rowOff>
    </xdr:from>
    <xdr:to>
      <xdr:col>5</xdr:col>
      <xdr:colOff>1693440</xdr:colOff>
      <xdr:row>7</xdr:row>
      <xdr:rowOff>114480</xdr:rowOff>
    </xdr:to>
    <xdr:sp>
      <xdr:nvSpPr>
        <xdr:cNvPr id="88" name="CustomShape 1"/>
        <xdr:cNvSpPr/>
      </xdr:nvSpPr>
      <xdr:spPr>
        <a:xfrm>
          <a:off x="1540080" y="75960"/>
          <a:ext cx="796320" cy="228960"/>
        </a:xfrm>
        <a:custGeom>
          <a:avLst/>
          <a:gdLst/>
          <a:ahLst/>
          <a:rect l="0" t="0" r="r" b="b"/>
          <a:pathLst>
            <a:path w="2214"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06" y="637"/>
              </a:lnTo>
              <a:lnTo>
                <a:pt x="2107" y="637"/>
              </a:lnTo>
              <a:cubicBezTo>
                <a:pt x="2125" y="637"/>
                <a:pt x="2144" y="632"/>
                <a:pt x="2160" y="623"/>
              </a:cubicBezTo>
              <a:cubicBezTo>
                <a:pt x="2176" y="613"/>
                <a:pt x="2189" y="600"/>
                <a:pt x="2199" y="584"/>
              </a:cubicBezTo>
              <a:cubicBezTo>
                <a:pt x="2208" y="568"/>
                <a:pt x="2213" y="549"/>
                <a:pt x="2213" y="531"/>
              </a:cubicBezTo>
              <a:lnTo>
                <a:pt x="2213" y="106"/>
              </a:lnTo>
              <a:lnTo>
                <a:pt x="2213" y="106"/>
              </a:lnTo>
              <a:lnTo>
                <a:pt x="2213" y="106"/>
              </a:lnTo>
              <a:cubicBezTo>
                <a:pt x="2213" y="88"/>
                <a:pt x="2208" y="69"/>
                <a:pt x="2199" y="53"/>
              </a:cubicBezTo>
              <a:cubicBezTo>
                <a:pt x="2189" y="37"/>
                <a:pt x="2176" y="24"/>
                <a:pt x="2160" y="14"/>
              </a:cubicBezTo>
              <a:cubicBezTo>
                <a:pt x="2144" y="5"/>
                <a:pt x="2125"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xdr:wsDr>
</file>

<file path=xl/drawings/drawing27.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47160</xdr:rowOff>
    </xdr:from>
    <xdr:to>
      <xdr:col>5</xdr:col>
      <xdr:colOff>676080</xdr:colOff>
      <xdr:row>13</xdr:row>
      <xdr:rowOff>256320</xdr:rowOff>
    </xdr:to>
    <xdr:sp>
      <xdr:nvSpPr>
        <xdr:cNvPr id="89" name="CustomShape 1"/>
        <xdr:cNvSpPr/>
      </xdr:nvSpPr>
      <xdr:spPr>
        <a:xfrm>
          <a:off x="672840" y="24548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754920</xdr:colOff>
      <xdr:row>13</xdr:row>
      <xdr:rowOff>47160</xdr:rowOff>
    </xdr:from>
    <xdr:to>
      <xdr:col>5</xdr:col>
      <xdr:colOff>1401120</xdr:colOff>
      <xdr:row>13</xdr:row>
      <xdr:rowOff>256320</xdr:rowOff>
    </xdr:to>
    <xdr:sp>
      <xdr:nvSpPr>
        <xdr:cNvPr id="90" name="CustomShape 1"/>
        <xdr:cNvSpPr/>
      </xdr:nvSpPr>
      <xdr:spPr>
        <a:xfrm>
          <a:off x="1397880" y="24548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95400</xdr:rowOff>
    </xdr:from>
    <xdr:to>
      <xdr:col>5</xdr:col>
      <xdr:colOff>818640</xdr:colOff>
      <xdr:row>7</xdr:row>
      <xdr:rowOff>133200</xdr:rowOff>
    </xdr:to>
    <xdr:sp>
      <xdr:nvSpPr>
        <xdr:cNvPr id="91" name="CustomShape 1"/>
        <xdr:cNvSpPr/>
      </xdr:nvSpPr>
      <xdr:spPr>
        <a:xfrm>
          <a:off x="662760" y="9540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907200</xdr:colOff>
      <xdr:row>6</xdr:row>
      <xdr:rowOff>95400</xdr:rowOff>
    </xdr:from>
    <xdr:to>
      <xdr:col>5</xdr:col>
      <xdr:colOff>1703520</xdr:colOff>
      <xdr:row>7</xdr:row>
      <xdr:rowOff>133200</xdr:rowOff>
    </xdr:to>
    <xdr:sp>
      <xdr:nvSpPr>
        <xdr:cNvPr id="92" name="CustomShape 1"/>
        <xdr:cNvSpPr/>
      </xdr:nvSpPr>
      <xdr:spPr>
        <a:xfrm>
          <a:off x="1550160" y="9540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57240</xdr:rowOff>
    </xdr:from>
    <xdr:to>
      <xdr:col>5</xdr:col>
      <xdr:colOff>685800</xdr:colOff>
      <xdr:row>13</xdr:row>
      <xdr:rowOff>266400</xdr:rowOff>
    </xdr:to>
    <xdr:sp>
      <xdr:nvSpPr>
        <xdr:cNvPr id="93" name="CustomShape 1"/>
        <xdr:cNvSpPr/>
      </xdr:nvSpPr>
      <xdr:spPr>
        <a:xfrm>
          <a:off x="68256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764640</xdr:colOff>
      <xdr:row>13</xdr:row>
      <xdr:rowOff>57240</xdr:rowOff>
    </xdr:from>
    <xdr:to>
      <xdr:col>5</xdr:col>
      <xdr:colOff>1410840</xdr:colOff>
      <xdr:row>13</xdr:row>
      <xdr:rowOff>266400</xdr:rowOff>
    </xdr:to>
    <xdr:sp>
      <xdr:nvSpPr>
        <xdr:cNvPr id="94" name="CustomShape 1"/>
        <xdr:cNvSpPr/>
      </xdr:nvSpPr>
      <xdr:spPr>
        <a:xfrm>
          <a:off x="140760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66960</xdr:rowOff>
    </xdr:from>
    <xdr:to>
      <xdr:col>5</xdr:col>
      <xdr:colOff>828360</xdr:colOff>
      <xdr:row>7</xdr:row>
      <xdr:rowOff>105120</xdr:rowOff>
    </xdr:to>
    <xdr:sp>
      <xdr:nvSpPr>
        <xdr:cNvPr id="95" name="CustomShape 1"/>
        <xdr:cNvSpPr/>
      </xdr:nvSpPr>
      <xdr:spPr>
        <a:xfrm>
          <a:off x="672840" y="66960"/>
          <a:ext cx="798480" cy="228600"/>
        </a:xfrm>
        <a:custGeom>
          <a:avLst/>
          <a:gdLst/>
          <a:ahLst/>
          <a:rect l="0" t="0" r="r" b="b"/>
          <a:pathLst>
            <a:path w="2220"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2" y="636"/>
              </a:lnTo>
              <a:lnTo>
                <a:pt x="2113" y="636"/>
              </a:lnTo>
              <a:cubicBezTo>
                <a:pt x="2132" y="636"/>
                <a:pt x="2150" y="631"/>
                <a:pt x="2166" y="622"/>
              </a:cubicBezTo>
              <a:cubicBezTo>
                <a:pt x="2182" y="612"/>
                <a:pt x="2195" y="599"/>
                <a:pt x="2205" y="583"/>
              </a:cubicBezTo>
              <a:cubicBezTo>
                <a:pt x="2214" y="567"/>
                <a:pt x="2219" y="549"/>
                <a:pt x="2219" y="530"/>
              </a:cubicBezTo>
              <a:lnTo>
                <a:pt x="2218" y="106"/>
              </a:lnTo>
              <a:lnTo>
                <a:pt x="2219" y="106"/>
              </a:lnTo>
              <a:lnTo>
                <a:pt x="2219" y="106"/>
              </a:lnTo>
              <a:cubicBezTo>
                <a:pt x="2219" y="87"/>
                <a:pt x="2214" y="69"/>
                <a:pt x="2205" y="53"/>
              </a:cubicBezTo>
              <a:cubicBezTo>
                <a:pt x="2195" y="37"/>
                <a:pt x="2182" y="24"/>
                <a:pt x="2166" y="14"/>
              </a:cubicBezTo>
              <a:cubicBezTo>
                <a:pt x="2150" y="5"/>
                <a:pt x="2132"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916920</xdr:colOff>
      <xdr:row>6</xdr:row>
      <xdr:rowOff>66960</xdr:rowOff>
    </xdr:from>
    <xdr:to>
      <xdr:col>5</xdr:col>
      <xdr:colOff>1713240</xdr:colOff>
      <xdr:row>7</xdr:row>
      <xdr:rowOff>105120</xdr:rowOff>
    </xdr:to>
    <xdr:sp>
      <xdr:nvSpPr>
        <xdr:cNvPr id="96" name="CustomShape 1"/>
        <xdr:cNvSpPr/>
      </xdr:nvSpPr>
      <xdr:spPr>
        <a:xfrm>
          <a:off x="1559880" y="66960"/>
          <a:ext cx="796320" cy="228600"/>
        </a:xfrm>
        <a:custGeom>
          <a:avLst/>
          <a:gdLst/>
          <a:ahLst/>
          <a:rect l="0" t="0" r="r" b="b"/>
          <a:pathLst>
            <a:path w="2214"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06" y="636"/>
              </a:lnTo>
              <a:lnTo>
                <a:pt x="2107" y="636"/>
              </a:lnTo>
              <a:cubicBezTo>
                <a:pt x="2126" y="636"/>
                <a:pt x="2144" y="631"/>
                <a:pt x="2160" y="622"/>
              </a:cubicBezTo>
              <a:cubicBezTo>
                <a:pt x="2176" y="612"/>
                <a:pt x="2189" y="599"/>
                <a:pt x="2199" y="583"/>
              </a:cubicBezTo>
              <a:cubicBezTo>
                <a:pt x="2208" y="567"/>
                <a:pt x="2213" y="549"/>
                <a:pt x="2213" y="530"/>
              </a:cubicBezTo>
              <a:lnTo>
                <a:pt x="2212" y="106"/>
              </a:lnTo>
              <a:lnTo>
                <a:pt x="2213" y="106"/>
              </a:lnTo>
              <a:lnTo>
                <a:pt x="2213" y="106"/>
              </a:lnTo>
              <a:cubicBezTo>
                <a:pt x="2213" y="87"/>
                <a:pt x="2208" y="69"/>
                <a:pt x="2199" y="53"/>
              </a:cubicBezTo>
              <a:cubicBezTo>
                <a:pt x="2189" y="37"/>
                <a:pt x="2176" y="24"/>
                <a:pt x="2160" y="14"/>
              </a:cubicBezTo>
              <a:cubicBezTo>
                <a:pt x="2144" y="5"/>
                <a:pt x="2126"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162360</xdr:colOff>
      <xdr:row>13</xdr:row>
      <xdr:rowOff>47160</xdr:rowOff>
    </xdr:from>
    <xdr:to>
      <xdr:col>5</xdr:col>
      <xdr:colOff>818640</xdr:colOff>
      <xdr:row>13</xdr:row>
      <xdr:rowOff>276120</xdr:rowOff>
    </xdr:to>
    <xdr:sp>
      <xdr:nvSpPr>
        <xdr:cNvPr id="97" name="CustomShape 1"/>
        <xdr:cNvSpPr/>
      </xdr:nvSpPr>
      <xdr:spPr>
        <a:xfrm>
          <a:off x="805320" y="2437920"/>
          <a:ext cx="656280" cy="228960"/>
        </a:xfrm>
        <a:custGeom>
          <a:avLst/>
          <a:gdLst/>
          <a:ahLst/>
          <a:rect l="0" t="0" r="r" b="b"/>
          <a:pathLst>
            <a:path w="1825"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1717" y="637"/>
              </a:lnTo>
              <a:lnTo>
                <a:pt x="1718" y="637"/>
              </a:lnTo>
              <a:cubicBezTo>
                <a:pt x="1736" y="637"/>
                <a:pt x="1755" y="632"/>
                <a:pt x="1771" y="623"/>
              </a:cubicBezTo>
              <a:cubicBezTo>
                <a:pt x="1787" y="613"/>
                <a:pt x="1800" y="600"/>
                <a:pt x="1810" y="584"/>
              </a:cubicBezTo>
              <a:cubicBezTo>
                <a:pt x="1819" y="568"/>
                <a:pt x="1824" y="549"/>
                <a:pt x="1824" y="531"/>
              </a:cubicBezTo>
              <a:lnTo>
                <a:pt x="1824" y="106"/>
              </a:lnTo>
              <a:lnTo>
                <a:pt x="1824" y="106"/>
              </a:lnTo>
              <a:lnTo>
                <a:pt x="1824" y="106"/>
              </a:lnTo>
              <a:cubicBezTo>
                <a:pt x="1824" y="88"/>
                <a:pt x="1819" y="69"/>
                <a:pt x="1810" y="53"/>
              </a:cubicBezTo>
              <a:cubicBezTo>
                <a:pt x="1800" y="37"/>
                <a:pt x="1787" y="24"/>
                <a:pt x="1771" y="14"/>
              </a:cubicBezTo>
              <a:cubicBezTo>
                <a:pt x="1755" y="5"/>
                <a:pt x="1736" y="0"/>
                <a:pt x="1718" y="0"/>
              </a:cubicBezTo>
              <a:lnTo>
                <a:pt x="106"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884880</xdr:colOff>
      <xdr:row>13</xdr:row>
      <xdr:rowOff>47160</xdr:rowOff>
    </xdr:from>
    <xdr:to>
      <xdr:col>5</xdr:col>
      <xdr:colOff>1531440</xdr:colOff>
      <xdr:row>13</xdr:row>
      <xdr:rowOff>276120</xdr:rowOff>
    </xdr:to>
    <xdr:sp>
      <xdr:nvSpPr>
        <xdr:cNvPr id="98" name="CustomShape 1"/>
        <xdr:cNvSpPr/>
      </xdr:nvSpPr>
      <xdr:spPr>
        <a:xfrm>
          <a:off x="1527840" y="2437920"/>
          <a:ext cx="646560" cy="228960"/>
        </a:xfrm>
        <a:custGeom>
          <a:avLst/>
          <a:gdLst/>
          <a:ahLst/>
          <a:rect l="0" t="0" r="r" b="b"/>
          <a:pathLst>
            <a:path w="1798"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1690" y="637"/>
              </a:lnTo>
              <a:lnTo>
                <a:pt x="1691" y="637"/>
              </a:lnTo>
              <a:cubicBezTo>
                <a:pt x="1709" y="637"/>
                <a:pt x="1728" y="632"/>
                <a:pt x="1744" y="623"/>
              </a:cubicBezTo>
              <a:cubicBezTo>
                <a:pt x="1760" y="613"/>
                <a:pt x="1773" y="600"/>
                <a:pt x="1783" y="584"/>
              </a:cubicBezTo>
              <a:cubicBezTo>
                <a:pt x="1792" y="568"/>
                <a:pt x="1797" y="549"/>
                <a:pt x="1797" y="531"/>
              </a:cubicBezTo>
              <a:lnTo>
                <a:pt x="1797" y="106"/>
              </a:lnTo>
              <a:lnTo>
                <a:pt x="1797" y="106"/>
              </a:lnTo>
              <a:lnTo>
                <a:pt x="1797" y="106"/>
              </a:lnTo>
              <a:cubicBezTo>
                <a:pt x="1797" y="88"/>
                <a:pt x="1792" y="69"/>
                <a:pt x="1783" y="53"/>
              </a:cubicBezTo>
              <a:cubicBezTo>
                <a:pt x="1773" y="37"/>
                <a:pt x="1760" y="24"/>
                <a:pt x="1744" y="14"/>
              </a:cubicBezTo>
              <a:cubicBezTo>
                <a:pt x="1728" y="5"/>
                <a:pt x="1709" y="0"/>
                <a:pt x="1691" y="0"/>
              </a:cubicBezTo>
              <a:lnTo>
                <a:pt x="106"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75960</xdr:rowOff>
    </xdr:from>
    <xdr:to>
      <xdr:col>5</xdr:col>
      <xdr:colOff>828360</xdr:colOff>
      <xdr:row>7</xdr:row>
      <xdr:rowOff>114480</xdr:rowOff>
    </xdr:to>
    <xdr:sp>
      <xdr:nvSpPr>
        <xdr:cNvPr id="99" name="CustomShape 1"/>
        <xdr:cNvSpPr/>
      </xdr:nvSpPr>
      <xdr:spPr>
        <a:xfrm>
          <a:off x="672840" y="75960"/>
          <a:ext cx="798480" cy="228960"/>
        </a:xfrm>
        <a:custGeom>
          <a:avLst/>
          <a:gdLst/>
          <a:ahLst/>
          <a:rect l="0" t="0" r="r" b="b"/>
          <a:pathLst>
            <a:path w="2220"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2" y="637"/>
              </a:lnTo>
              <a:lnTo>
                <a:pt x="2113" y="637"/>
              </a:lnTo>
              <a:cubicBezTo>
                <a:pt x="2131" y="637"/>
                <a:pt x="2150" y="632"/>
                <a:pt x="2166" y="623"/>
              </a:cubicBezTo>
              <a:cubicBezTo>
                <a:pt x="2182" y="613"/>
                <a:pt x="2195" y="600"/>
                <a:pt x="2205" y="584"/>
              </a:cubicBezTo>
              <a:cubicBezTo>
                <a:pt x="2214" y="568"/>
                <a:pt x="2219" y="549"/>
                <a:pt x="2219" y="531"/>
              </a:cubicBezTo>
              <a:lnTo>
                <a:pt x="2219" y="106"/>
              </a:lnTo>
              <a:lnTo>
                <a:pt x="2219" y="106"/>
              </a:lnTo>
              <a:lnTo>
                <a:pt x="2219" y="106"/>
              </a:lnTo>
              <a:cubicBezTo>
                <a:pt x="2219" y="88"/>
                <a:pt x="2214" y="69"/>
                <a:pt x="2205" y="53"/>
              </a:cubicBezTo>
              <a:cubicBezTo>
                <a:pt x="2195" y="37"/>
                <a:pt x="2182" y="24"/>
                <a:pt x="2166" y="14"/>
              </a:cubicBezTo>
              <a:cubicBezTo>
                <a:pt x="2150" y="5"/>
                <a:pt x="2131"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907200</xdr:colOff>
      <xdr:row>6</xdr:row>
      <xdr:rowOff>75960</xdr:rowOff>
    </xdr:from>
    <xdr:to>
      <xdr:col>5</xdr:col>
      <xdr:colOff>1703520</xdr:colOff>
      <xdr:row>7</xdr:row>
      <xdr:rowOff>114480</xdr:rowOff>
    </xdr:to>
    <xdr:sp>
      <xdr:nvSpPr>
        <xdr:cNvPr id="100" name="CustomShape 1"/>
        <xdr:cNvSpPr/>
      </xdr:nvSpPr>
      <xdr:spPr>
        <a:xfrm>
          <a:off x="1550160" y="75960"/>
          <a:ext cx="796320" cy="228960"/>
        </a:xfrm>
        <a:custGeom>
          <a:avLst/>
          <a:gdLst/>
          <a:ahLst/>
          <a:rect l="0" t="0" r="r" b="b"/>
          <a:pathLst>
            <a:path w="2214"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06" y="637"/>
              </a:lnTo>
              <a:lnTo>
                <a:pt x="2107" y="637"/>
              </a:lnTo>
              <a:cubicBezTo>
                <a:pt x="2125" y="637"/>
                <a:pt x="2144" y="632"/>
                <a:pt x="2160" y="623"/>
              </a:cubicBezTo>
              <a:cubicBezTo>
                <a:pt x="2176" y="613"/>
                <a:pt x="2189" y="600"/>
                <a:pt x="2199" y="584"/>
              </a:cubicBezTo>
              <a:cubicBezTo>
                <a:pt x="2208" y="568"/>
                <a:pt x="2213" y="549"/>
                <a:pt x="2213" y="531"/>
              </a:cubicBezTo>
              <a:lnTo>
                <a:pt x="2213" y="106"/>
              </a:lnTo>
              <a:lnTo>
                <a:pt x="2213" y="106"/>
              </a:lnTo>
              <a:lnTo>
                <a:pt x="2213" y="106"/>
              </a:lnTo>
              <a:cubicBezTo>
                <a:pt x="2213" y="88"/>
                <a:pt x="2208" y="69"/>
                <a:pt x="2199" y="53"/>
              </a:cubicBezTo>
              <a:cubicBezTo>
                <a:pt x="2189" y="37"/>
                <a:pt x="2176" y="24"/>
                <a:pt x="2160" y="14"/>
              </a:cubicBezTo>
              <a:cubicBezTo>
                <a:pt x="2144" y="5"/>
                <a:pt x="2125"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70560</xdr:colOff>
      <xdr:row>6</xdr:row>
      <xdr:rowOff>86400</xdr:rowOff>
    </xdr:from>
    <xdr:to>
      <xdr:col>5</xdr:col>
      <xdr:colOff>477000</xdr:colOff>
      <xdr:row>6</xdr:row>
      <xdr:rowOff>313920</xdr:rowOff>
    </xdr:to>
    <xdr:sp>
      <xdr:nvSpPr>
        <xdr:cNvPr id="3" name="CustomShape 1"/>
        <xdr:cNvSpPr/>
      </xdr:nvSpPr>
      <xdr:spPr>
        <a:xfrm>
          <a:off x="391680" y="86400"/>
          <a:ext cx="798120" cy="227520"/>
        </a:xfrm>
        <a:custGeom>
          <a:avLst/>
          <a:gdLst/>
          <a:ahLst/>
          <a:rect l="0" t="0" r="r" b="b"/>
          <a:pathLst>
            <a:path w="2219" h="634">
              <a:moveTo>
                <a:pt x="105" y="0"/>
              </a:moveTo>
              <a:lnTo>
                <a:pt x="106" y="0"/>
              </a:lnTo>
              <a:cubicBezTo>
                <a:pt x="87" y="0"/>
                <a:pt x="69" y="5"/>
                <a:pt x="53" y="14"/>
              </a:cubicBezTo>
              <a:cubicBezTo>
                <a:pt x="37" y="23"/>
                <a:pt x="23" y="37"/>
                <a:pt x="14" y="53"/>
              </a:cubicBezTo>
              <a:cubicBezTo>
                <a:pt x="5" y="69"/>
                <a:pt x="0" y="87"/>
                <a:pt x="0" y="106"/>
              </a:cubicBezTo>
              <a:lnTo>
                <a:pt x="0" y="527"/>
              </a:lnTo>
              <a:lnTo>
                <a:pt x="0" y="528"/>
              </a:lnTo>
              <a:cubicBezTo>
                <a:pt x="0" y="546"/>
                <a:pt x="5" y="564"/>
                <a:pt x="14" y="580"/>
              </a:cubicBezTo>
              <a:cubicBezTo>
                <a:pt x="23" y="596"/>
                <a:pt x="37" y="610"/>
                <a:pt x="53" y="619"/>
              </a:cubicBezTo>
              <a:cubicBezTo>
                <a:pt x="69" y="628"/>
                <a:pt x="87" y="633"/>
                <a:pt x="106" y="633"/>
              </a:cubicBezTo>
              <a:lnTo>
                <a:pt x="2112" y="633"/>
              </a:lnTo>
              <a:lnTo>
                <a:pt x="2113" y="633"/>
              </a:lnTo>
              <a:cubicBezTo>
                <a:pt x="2131" y="633"/>
                <a:pt x="2149" y="628"/>
                <a:pt x="2165" y="619"/>
              </a:cubicBezTo>
              <a:cubicBezTo>
                <a:pt x="2181" y="610"/>
                <a:pt x="2195" y="596"/>
                <a:pt x="2204" y="580"/>
              </a:cubicBezTo>
              <a:cubicBezTo>
                <a:pt x="2213" y="564"/>
                <a:pt x="2218" y="546"/>
                <a:pt x="2218" y="528"/>
              </a:cubicBezTo>
              <a:lnTo>
                <a:pt x="2218" y="105"/>
              </a:lnTo>
              <a:lnTo>
                <a:pt x="2218" y="106"/>
              </a:lnTo>
              <a:lnTo>
                <a:pt x="2218" y="106"/>
              </a:lnTo>
              <a:cubicBezTo>
                <a:pt x="2218" y="87"/>
                <a:pt x="2213" y="69"/>
                <a:pt x="2204" y="53"/>
              </a:cubicBezTo>
              <a:cubicBezTo>
                <a:pt x="2195" y="37"/>
                <a:pt x="2181" y="23"/>
                <a:pt x="2165" y="14"/>
              </a:cubicBezTo>
              <a:cubicBezTo>
                <a:pt x="2149" y="5"/>
                <a:pt x="2131"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566280</xdr:colOff>
      <xdr:row>6</xdr:row>
      <xdr:rowOff>75960</xdr:rowOff>
    </xdr:from>
    <xdr:to>
      <xdr:col>5</xdr:col>
      <xdr:colOff>1365840</xdr:colOff>
      <xdr:row>6</xdr:row>
      <xdr:rowOff>304920</xdr:rowOff>
    </xdr:to>
    <xdr:sp>
      <xdr:nvSpPr>
        <xdr:cNvPr id="4" name="CustomShape 1"/>
        <xdr:cNvSpPr/>
      </xdr:nvSpPr>
      <xdr:spPr>
        <a:xfrm>
          <a:off x="1279080" y="75960"/>
          <a:ext cx="799560" cy="228960"/>
        </a:xfrm>
        <a:custGeom>
          <a:avLst/>
          <a:gdLst/>
          <a:ahLst/>
          <a:rect l="0" t="0" r="r" b="b"/>
          <a:pathLst>
            <a:path w="2223"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5" y="637"/>
              </a:lnTo>
              <a:lnTo>
                <a:pt x="2116" y="637"/>
              </a:lnTo>
              <a:cubicBezTo>
                <a:pt x="2134" y="637"/>
                <a:pt x="2153" y="632"/>
                <a:pt x="2169" y="623"/>
              </a:cubicBezTo>
              <a:cubicBezTo>
                <a:pt x="2185" y="613"/>
                <a:pt x="2198" y="600"/>
                <a:pt x="2208" y="584"/>
              </a:cubicBezTo>
              <a:cubicBezTo>
                <a:pt x="2217" y="568"/>
                <a:pt x="2222" y="549"/>
                <a:pt x="2222" y="531"/>
              </a:cubicBezTo>
              <a:lnTo>
                <a:pt x="2222" y="106"/>
              </a:lnTo>
              <a:lnTo>
                <a:pt x="2222" y="106"/>
              </a:lnTo>
              <a:lnTo>
                <a:pt x="2222" y="106"/>
              </a:lnTo>
              <a:cubicBezTo>
                <a:pt x="2222" y="88"/>
                <a:pt x="2217" y="69"/>
                <a:pt x="2208" y="53"/>
              </a:cubicBezTo>
              <a:cubicBezTo>
                <a:pt x="2198" y="37"/>
                <a:pt x="2185" y="24"/>
                <a:pt x="2169" y="14"/>
              </a:cubicBezTo>
              <a:cubicBezTo>
                <a:pt x="2153" y="5"/>
                <a:pt x="2134" y="0"/>
                <a:pt x="2116"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19800</xdr:colOff>
      <xdr:row>13</xdr:row>
      <xdr:rowOff>57960</xdr:rowOff>
    </xdr:from>
    <xdr:to>
      <xdr:col>5</xdr:col>
      <xdr:colOff>666360</xdr:colOff>
      <xdr:row>13</xdr:row>
      <xdr:rowOff>267840</xdr:rowOff>
    </xdr:to>
    <xdr:sp>
      <xdr:nvSpPr>
        <xdr:cNvPr id="101" name="CustomShape 1"/>
        <xdr:cNvSpPr/>
      </xdr:nvSpPr>
      <xdr:spPr>
        <a:xfrm>
          <a:off x="662760" y="241056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735120</xdr:colOff>
      <xdr:row>13</xdr:row>
      <xdr:rowOff>57960</xdr:rowOff>
    </xdr:from>
    <xdr:to>
      <xdr:col>5</xdr:col>
      <xdr:colOff>1381320</xdr:colOff>
      <xdr:row>13</xdr:row>
      <xdr:rowOff>267840</xdr:rowOff>
    </xdr:to>
    <xdr:sp>
      <xdr:nvSpPr>
        <xdr:cNvPr id="102" name="CustomShape 1"/>
        <xdr:cNvSpPr/>
      </xdr:nvSpPr>
      <xdr:spPr>
        <a:xfrm>
          <a:off x="1378080" y="241056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85680</xdr:rowOff>
    </xdr:from>
    <xdr:to>
      <xdr:col>5</xdr:col>
      <xdr:colOff>828360</xdr:colOff>
      <xdr:row>7</xdr:row>
      <xdr:rowOff>123480</xdr:rowOff>
    </xdr:to>
    <xdr:sp>
      <xdr:nvSpPr>
        <xdr:cNvPr id="103" name="CustomShape 1"/>
        <xdr:cNvSpPr/>
      </xdr:nvSpPr>
      <xdr:spPr>
        <a:xfrm>
          <a:off x="67284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916920</xdr:colOff>
      <xdr:row>6</xdr:row>
      <xdr:rowOff>85680</xdr:rowOff>
    </xdr:from>
    <xdr:to>
      <xdr:col>5</xdr:col>
      <xdr:colOff>1713240</xdr:colOff>
      <xdr:row>7</xdr:row>
      <xdr:rowOff>123480</xdr:rowOff>
    </xdr:to>
    <xdr:sp>
      <xdr:nvSpPr>
        <xdr:cNvPr id="104" name="CustomShape 1"/>
        <xdr:cNvSpPr/>
      </xdr:nvSpPr>
      <xdr:spPr>
        <a:xfrm>
          <a:off x="155988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39600</xdr:colOff>
      <xdr:row>13</xdr:row>
      <xdr:rowOff>56880</xdr:rowOff>
    </xdr:from>
    <xdr:to>
      <xdr:col>4</xdr:col>
      <xdr:colOff>686160</xdr:colOff>
      <xdr:row>13</xdr:row>
      <xdr:rowOff>266760</xdr:rowOff>
    </xdr:to>
    <xdr:sp>
      <xdr:nvSpPr>
        <xdr:cNvPr id="105" name="CustomShape 1"/>
        <xdr:cNvSpPr/>
      </xdr:nvSpPr>
      <xdr:spPr>
        <a:xfrm>
          <a:off x="703080" y="267624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4</xdr:col>
      <xdr:colOff>756360</xdr:colOff>
      <xdr:row>13</xdr:row>
      <xdr:rowOff>56880</xdr:rowOff>
    </xdr:from>
    <xdr:to>
      <xdr:col>4</xdr:col>
      <xdr:colOff>1414440</xdr:colOff>
      <xdr:row>13</xdr:row>
      <xdr:rowOff>266760</xdr:rowOff>
    </xdr:to>
    <xdr:sp>
      <xdr:nvSpPr>
        <xdr:cNvPr id="106" name="CustomShape 1"/>
        <xdr:cNvSpPr/>
      </xdr:nvSpPr>
      <xdr:spPr>
        <a:xfrm>
          <a:off x="1419840" y="2676240"/>
          <a:ext cx="658080" cy="209880"/>
        </a:xfrm>
        <a:custGeom>
          <a:avLst/>
          <a:gdLst/>
          <a:ahLst/>
          <a:rect l="0" t="0" r="r" b="b"/>
          <a:pathLst>
            <a:path w="1830"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731" y="584"/>
              </a:lnTo>
              <a:lnTo>
                <a:pt x="1732" y="584"/>
              </a:lnTo>
              <a:cubicBezTo>
                <a:pt x="1749" y="584"/>
                <a:pt x="1766" y="580"/>
                <a:pt x="1780" y="571"/>
              </a:cubicBezTo>
              <a:cubicBezTo>
                <a:pt x="1795" y="562"/>
                <a:pt x="1807" y="550"/>
                <a:pt x="1816" y="535"/>
              </a:cubicBezTo>
              <a:cubicBezTo>
                <a:pt x="1825" y="521"/>
                <a:pt x="1829" y="504"/>
                <a:pt x="1829" y="487"/>
              </a:cubicBezTo>
              <a:lnTo>
                <a:pt x="1829" y="97"/>
              </a:lnTo>
              <a:lnTo>
                <a:pt x="1829" y="97"/>
              </a:lnTo>
              <a:lnTo>
                <a:pt x="1829" y="97"/>
              </a:lnTo>
              <a:cubicBezTo>
                <a:pt x="1829" y="80"/>
                <a:pt x="1825" y="63"/>
                <a:pt x="1816" y="49"/>
              </a:cubicBezTo>
              <a:cubicBezTo>
                <a:pt x="1807" y="34"/>
                <a:pt x="1795" y="22"/>
                <a:pt x="1780" y="13"/>
              </a:cubicBezTo>
              <a:cubicBezTo>
                <a:pt x="1766" y="4"/>
                <a:pt x="1749" y="0"/>
                <a:pt x="1732"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4</xdr:col>
      <xdr:colOff>19800</xdr:colOff>
      <xdr:row>6</xdr:row>
      <xdr:rowOff>75960</xdr:rowOff>
    </xdr:from>
    <xdr:to>
      <xdr:col>4</xdr:col>
      <xdr:colOff>818280</xdr:colOff>
      <xdr:row>7</xdr:row>
      <xdr:rowOff>114840</xdr:rowOff>
    </xdr:to>
    <xdr:sp>
      <xdr:nvSpPr>
        <xdr:cNvPr id="107" name="CustomShape 1"/>
        <xdr:cNvSpPr/>
      </xdr:nvSpPr>
      <xdr:spPr>
        <a:xfrm>
          <a:off x="683280" y="275760"/>
          <a:ext cx="798480" cy="229320"/>
        </a:xfrm>
        <a:custGeom>
          <a:avLst/>
          <a:gdLst/>
          <a:ahLst/>
          <a:rect l="0" t="0" r="r" b="b"/>
          <a:pathLst>
            <a:path w="2220" h="639">
              <a:moveTo>
                <a:pt x="106" y="0"/>
              </a:moveTo>
              <a:lnTo>
                <a:pt x="106" y="0"/>
              </a:lnTo>
              <a:cubicBezTo>
                <a:pt x="88" y="0"/>
                <a:pt x="69" y="5"/>
                <a:pt x="53" y="14"/>
              </a:cubicBezTo>
              <a:cubicBezTo>
                <a:pt x="37" y="24"/>
                <a:pt x="24" y="37"/>
                <a:pt x="14" y="53"/>
              </a:cubicBezTo>
              <a:cubicBezTo>
                <a:pt x="5" y="69"/>
                <a:pt x="0" y="88"/>
                <a:pt x="0" y="106"/>
              </a:cubicBezTo>
              <a:lnTo>
                <a:pt x="0" y="531"/>
              </a:lnTo>
              <a:lnTo>
                <a:pt x="0" y="532"/>
              </a:lnTo>
              <a:cubicBezTo>
                <a:pt x="0" y="550"/>
                <a:pt x="5" y="569"/>
                <a:pt x="14" y="585"/>
              </a:cubicBezTo>
              <a:cubicBezTo>
                <a:pt x="24" y="601"/>
                <a:pt x="37" y="614"/>
                <a:pt x="53" y="624"/>
              </a:cubicBezTo>
              <a:cubicBezTo>
                <a:pt x="69" y="633"/>
                <a:pt x="88" y="638"/>
                <a:pt x="106" y="638"/>
              </a:cubicBezTo>
              <a:lnTo>
                <a:pt x="2112" y="638"/>
              </a:lnTo>
              <a:lnTo>
                <a:pt x="2113" y="638"/>
              </a:lnTo>
              <a:cubicBezTo>
                <a:pt x="2131" y="638"/>
                <a:pt x="2150" y="633"/>
                <a:pt x="2166" y="624"/>
              </a:cubicBezTo>
              <a:cubicBezTo>
                <a:pt x="2182" y="614"/>
                <a:pt x="2195" y="601"/>
                <a:pt x="2205" y="585"/>
              </a:cubicBezTo>
              <a:cubicBezTo>
                <a:pt x="2214" y="569"/>
                <a:pt x="2219" y="550"/>
                <a:pt x="2219" y="532"/>
              </a:cubicBezTo>
              <a:lnTo>
                <a:pt x="2219" y="106"/>
              </a:lnTo>
              <a:lnTo>
                <a:pt x="2219" y="106"/>
              </a:lnTo>
              <a:lnTo>
                <a:pt x="2219" y="106"/>
              </a:lnTo>
              <a:cubicBezTo>
                <a:pt x="2219" y="88"/>
                <a:pt x="2214" y="69"/>
                <a:pt x="2205" y="53"/>
              </a:cubicBezTo>
              <a:cubicBezTo>
                <a:pt x="2195" y="37"/>
                <a:pt x="2182" y="24"/>
                <a:pt x="2166" y="14"/>
              </a:cubicBezTo>
              <a:cubicBezTo>
                <a:pt x="2150" y="5"/>
                <a:pt x="2131"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4</xdr:col>
      <xdr:colOff>936360</xdr:colOff>
      <xdr:row>6</xdr:row>
      <xdr:rowOff>75960</xdr:rowOff>
    </xdr:from>
    <xdr:to>
      <xdr:col>4</xdr:col>
      <xdr:colOff>1734840</xdr:colOff>
      <xdr:row>7</xdr:row>
      <xdr:rowOff>114840</xdr:rowOff>
    </xdr:to>
    <xdr:sp>
      <xdr:nvSpPr>
        <xdr:cNvPr id="108" name="CustomShape 1"/>
        <xdr:cNvSpPr/>
      </xdr:nvSpPr>
      <xdr:spPr>
        <a:xfrm>
          <a:off x="1599840" y="275760"/>
          <a:ext cx="798480" cy="229320"/>
        </a:xfrm>
        <a:custGeom>
          <a:avLst/>
          <a:gdLst/>
          <a:ahLst/>
          <a:rect l="0" t="0" r="r" b="b"/>
          <a:pathLst>
            <a:path w="2220" h="639">
              <a:moveTo>
                <a:pt x="106" y="0"/>
              </a:moveTo>
              <a:lnTo>
                <a:pt x="106" y="0"/>
              </a:lnTo>
              <a:cubicBezTo>
                <a:pt x="88" y="0"/>
                <a:pt x="69" y="5"/>
                <a:pt x="53" y="14"/>
              </a:cubicBezTo>
              <a:cubicBezTo>
                <a:pt x="37" y="24"/>
                <a:pt x="24" y="37"/>
                <a:pt x="14" y="53"/>
              </a:cubicBezTo>
              <a:cubicBezTo>
                <a:pt x="5" y="69"/>
                <a:pt x="0" y="88"/>
                <a:pt x="0" y="106"/>
              </a:cubicBezTo>
              <a:lnTo>
                <a:pt x="0" y="531"/>
              </a:lnTo>
              <a:lnTo>
                <a:pt x="0" y="532"/>
              </a:lnTo>
              <a:cubicBezTo>
                <a:pt x="0" y="550"/>
                <a:pt x="5" y="569"/>
                <a:pt x="14" y="585"/>
              </a:cubicBezTo>
              <a:cubicBezTo>
                <a:pt x="24" y="601"/>
                <a:pt x="37" y="614"/>
                <a:pt x="53" y="624"/>
              </a:cubicBezTo>
              <a:cubicBezTo>
                <a:pt x="69" y="633"/>
                <a:pt x="88" y="638"/>
                <a:pt x="106" y="638"/>
              </a:cubicBezTo>
              <a:lnTo>
                <a:pt x="2112" y="638"/>
              </a:lnTo>
              <a:lnTo>
                <a:pt x="2113" y="638"/>
              </a:lnTo>
              <a:cubicBezTo>
                <a:pt x="2131" y="638"/>
                <a:pt x="2150" y="633"/>
                <a:pt x="2166" y="624"/>
              </a:cubicBezTo>
              <a:cubicBezTo>
                <a:pt x="2182" y="614"/>
                <a:pt x="2195" y="601"/>
                <a:pt x="2205" y="585"/>
              </a:cubicBezTo>
              <a:cubicBezTo>
                <a:pt x="2214" y="569"/>
                <a:pt x="2219" y="550"/>
                <a:pt x="2219" y="532"/>
              </a:cubicBezTo>
              <a:lnTo>
                <a:pt x="2219" y="106"/>
              </a:lnTo>
              <a:lnTo>
                <a:pt x="2219" y="106"/>
              </a:lnTo>
              <a:lnTo>
                <a:pt x="2219" y="106"/>
              </a:lnTo>
              <a:cubicBezTo>
                <a:pt x="2219" y="88"/>
                <a:pt x="2214" y="69"/>
                <a:pt x="2205" y="53"/>
              </a:cubicBezTo>
              <a:cubicBezTo>
                <a:pt x="2195" y="37"/>
                <a:pt x="2182" y="24"/>
                <a:pt x="2166" y="14"/>
              </a:cubicBezTo>
              <a:cubicBezTo>
                <a:pt x="2150" y="5"/>
                <a:pt x="2131"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xdr:wsDr>
</file>

<file path=xl/drawings/drawing3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49320</xdr:colOff>
      <xdr:row>13</xdr:row>
      <xdr:rowOff>56880</xdr:rowOff>
    </xdr:from>
    <xdr:to>
      <xdr:col>3</xdr:col>
      <xdr:colOff>695880</xdr:colOff>
      <xdr:row>13</xdr:row>
      <xdr:rowOff>266040</xdr:rowOff>
    </xdr:to>
    <xdr:sp>
      <xdr:nvSpPr>
        <xdr:cNvPr id="109" name="CustomShape 1"/>
        <xdr:cNvSpPr/>
      </xdr:nvSpPr>
      <xdr:spPr>
        <a:xfrm>
          <a:off x="692280" y="244764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3</xdr:col>
      <xdr:colOff>796680</xdr:colOff>
      <xdr:row>13</xdr:row>
      <xdr:rowOff>56880</xdr:rowOff>
    </xdr:from>
    <xdr:to>
      <xdr:col>3</xdr:col>
      <xdr:colOff>1442880</xdr:colOff>
      <xdr:row>13</xdr:row>
      <xdr:rowOff>266040</xdr:rowOff>
    </xdr:to>
    <xdr:sp>
      <xdr:nvSpPr>
        <xdr:cNvPr id="110" name="CustomShape 1"/>
        <xdr:cNvSpPr/>
      </xdr:nvSpPr>
      <xdr:spPr>
        <a:xfrm>
          <a:off x="1439640" y="24476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3</xdr:col>
      <xdr:colOff>49320</xdr:colOff>
      <xdr:row>6</xdr:row>
      <xdr:rowOff>85680</xdr:rowOff>
    </xdr:from>
    <xdr:to>
      <xdr:col>3</xdr:col>
      <xdr:colOff>857880</xdr:colOff>
      <xdr:row>7</xdr:row>
      <xdr:rowOff>123480</xdr:rowOff>
    </xdr:to>
    <xdr:sp>
      <xdr:nvSpPr>
        <xdr:cNvPr id="111" name="CustomShape 1"/>
        <xdr:cNvSpPr/>
      </xdr:nvSpPr>
      <xdr:spPr>
        <a:xfrm>
          <a:off x="692280" y="85680"/>
          <a:ext cx="808560" cy="228240"/>
        </a:xfrm>
        <a:custGeom>
          <a:avLst/>
          <a:gdLst/>
          <a:ahLst/>
          <a:rect l="0" t="0" r="r" b="b"/>
          <a:pathLst>
            <a:path w="2248"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41" y="635"/>
              </a:lnTo>
              <a:lnTo>
                <a:pt x="2141" y="635"/>
              </a:lnTo>
              <a:cubicBezTo>
                <a:pt x="2160" y="635"/>
                <a:pt x="2178" y="630"/>
                <a:pt x="2194" y="621"/>
              </a:cubicBezTo>
              <a:cubicBezTo>
                <a:pt x="2210" y="612"/>
                <a:pt x="2224" y="598"/>
                <a:pt x="2233" y="582"/>
              </a:cubicBezTo>
              <a:cubicBezTo>
                <a:pt x="2242" y="566"/>
                <a:pt x="2247" y="548"/>
                <a:pt x="2247" y="529"/>
              </a:cubicBezTo>
              <a:lnTo>
                <a:pt x="2247" y="105"/>
              </a:lnTo>
              <a:lnTo>
                <a:pt x="2247" y="106"/>
              </a:lnTo>
              <a:lnTo>
                <a:pt x="2247" y="106"/>
              </a:lnTo>
              <a:cubicBezTo>
                <a:pt x="2247" y="87"/>
                <a:pt x="2242" y="69"/>
                <a:pt x="2233" y="53"/>
              </a:cubicBezTo>
              <a:cubicBezTo>
                <a:pt x="2224" y="37"/>
                <a:pt x="2210" y="23"/>
                <a:pt x="2194" y="14"/>
              </a:cubicBezTo>
              <a:cubicBezTo>
                <a:pt x="2178" y="5"/>
                <a:pt x="2160" y="0"/>
                <a:pt x="2141"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3</xdr:col>
      <xdr:colOff>936720</xdr:colOff>
      <xdr:row>6</xdr:row>
      <xdr:rowOff>85680</xdr:rowOff>
    </xdr:from>
    <xdr:to>
      <xdr:col>3</xdr:col>
      <xdr:colOff>1745280</xdr:colOff>
      <xdr:row>7</xdr:row>
      <xdr:rowOff>123480</xdr:rowOff>
    </xdr:to>
    <xdr:sp>
      <xdr:nvSpPr>
        <xdr:cNvPr id="112" name="CustomShape 1"/>
        <xdr:cNvSpPr/>
      </xdr:nvSpPr>
      <xdr:spPr>
        <a:xfrm>
          <a:off x="1579680" y="85680"/>
          <a:ext cx="808560" cy="228240"/>
        </a:xfrm>
        <a:custGeom>
          <a:avLst/>
          <a:gdLst/>
          <a:ahLst/>
          <a:rect l="0" t="0" r="r" b="b"/>
          <a:pathLst>
            <a:path w="2248"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41" y="635"/>
              </a:lnTo>
              <a:lnTo>
                <a:pt x="2141" y="635"/>
              </a:lnTo>
              <a:cubicBezTo>
                <a:pt x="2160" y="635"/>
                <a:pt x="2178" y="630"/>
                <a:pt x="2194" y="621"/>
              </a:cubicBezTo>
              <a:cubicBezTo>
                <a:pt x="2210" y="612"/>
                <a:pt x="2224" y="598"/>
                <a:pt x="2233" y="582"/>
              </a:cubicBezTo>
              <a:cubicBezTo>
                <a:pt x="2242" y="566"/>
                <a:pt x="2247" y="548"/>
                <a:pt x="2247" y="529"/>
              </a:cubicBezTo>
              <a:lnTo>
                <a:pt x="2247" y="105"/>
              </a:lnTo>
              <a:lnTo>
                <a:pt x="2247" y="106"/>
              </a:lnTo>
              <a:lnTo>
                <a:pt x="2247" y="106"/>
              </a:lnTo>
              <a:cubicBezTo>
                <a:pt x="2247" y="87"/>
                <a:pt x="2242" y="69"/>
                <a:pt x="2233" y="53"/>
              </a:cubicBezTo>
              <a:cubicBezTo>
                <a:pt x="2224" y="37"/>
                <a:pt x="2210" y="23"/>
                <a:pt x="2194" y="14"/>
              </a:cubicBezTo>
              <a:cubicBezTo>
                <a:pt x="2178" y="5"/>
                <a:pt x="2160" y="0"/>
                <a:pt x="2141"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49320</xdr:colOff>
      <xdr:row>13</xdr:row>
      <xdr:rowOff>57240</xdr:rowOff>
    </xdr:from>
    <xdr:to>
      <xdr:col>4</xdr:col>
      <xdr:colOff>705600</xdr:colOff>
      <xdr:row>13</xdr:row>
      <xdr:rowOff>266400</xdr:rowOff>
    </xdr:to>
    <xdr:sp>
      <xdr:nvSpPr>
        <xdr:cNvPr id="113" name="CustomShape 1"/>
        <xdr:cNvSpPr/>
      </xdr:nvSpPr>
      <xdr:spPr>
        <a:xfrm>
          <a:off x="692280" y="2383560"/>
          <a:ext cx="656280" cy="209160"/>
        </a:xfrm>
        <a:custGeom>
          <a:avLst/>
          <a:gdLst/>
          <a:ahLst/>
          <a:rect l="0" t="0" r="r" b="b"/>
          <a:pathLst>
            <a:path w="1825"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26" y="582"/>
              </a:lnTo>
              <a:lnTo>
                <a:pt x="1727" y="582"/>
              </a:lnTo>
              <a:cubicBezTo>
                <a:pt x="1744" y="582"/>
                <a:pt x="1761" y="578"/>
                <a:pt x="1776" y="569"/>
              </a:cubicBezTo>
              <a:cubicBezTo>
                <a:pt x="1790" y="560"/>
                <a:pt x="1802" y="548"/>
                <a:pt x="1811" y="534"/>
              </a:cubicBezTo>
              <a:cubicBezTo>
                <a:pt x="1820" y="519"/>
                <a:pt x="1824" y="502"/>
                <a:pt x="1824" y="485"/>
              </a:cubicBezTo>
              <a:lnTo>
                <a:pt x="1823" y="97"/>
              </a:lnTo>
              <a:lnTo>
                <a:pt x="1824" y="97"/>
              </a:lnTo>
              <a:lnTo>
                <a:pt x="1824" y="97"/>
              </a:lnTo>
              <a:cubicBezTo>
                <a:pt x="1824" y="80"/>
                <a:pt x="1820" y="63"/>
                <a:pt x="1811" y="49"/>
              </a:cubicBezTo>
              <a:cubicBezTo>
                <a:pt x="1802" y="34"/>
                <a:pt x="1790" y="22"/>
                <a:pt x="1776" y="13"/>
              </a:cubicBezTo>
              <a:cubicBezTo>
                <a:pt x="1761" y="4"/>
                <a:pt x="1744" y="0"/>
                <a:pt x="1727"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4</xdr:col>
      <xdr:colOff>784080</xdr:colOff>
      <xdr:row>13</xdr:row>
      <xdr:rowOff>57240</xdr:rowOff>
    </xdr:from>
    <xdr:to>
      <xdr:col>4</xdr:col>
      <xdr:colOff>1430640</xdr:colOff>
      <xdr:row>13</xdr:row>
      <xdr:rowOff>266400</xdr:rowOff>
    </xdr:to>
    <xdr:sp>
      <xdr:nvSpPr>
        <xdr:cNvPr id="114" name="CustomShape 1"/>
        <xdr:cNvSpPr/>
      </xdr:nvSpPr>
      <xdr:spPr>
        <a:xfrm>
          <a:off x="1427040" y="238356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4</xdr:col>
      <xdr:colOff>81360</xdr:colOff>
      <xdr:row>6</xdr:row>
      <xdr:rowOff>66960</xdr:rowOff>
    </xdr:from>
    <xdr:to>
      <xdr:col>4</xdr:col>
      <xdr:colOff>877680</xdr:colOff>
      <xdr:row>7</xdr:row>
      <xdr:rowOff>105120</xdr:rowOff>
    </xdr:to>
    <xdr:sp>
      <xdr:nvSpPr>
        <xdr:cNvPr id="115" name="CustomShape 1"/>
        <xdr:cNvSpPr/>
      </xdr:nvSpPr>
      <xdr:spPr>
        <a:xfrm>
          <a:off x="724320" y="66960"/>
          <a:ext cx="796320" cy="228600"/>
        </a:xfrm>
        <a:custGeom>
          <a:avLst/>
          <a:gdLst/>
          <a:ahLst/>
          <a:rect l="0" t="0" r="r" b="b"/>
          <a:pathLst>
            <a:path w="2214"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06" y="636"/>
              </a:lnTo>
              <a:lnTo>
                <a:pt x="2107" y="636"/>
              </a:lnTo>
              <a:cubicBezTo>
                <a:pt x="2126" y="636"/>
                <a:pt x="2144" y="631"/>
                <a:pt x="2160" y="622"/>
              </a:cubicBezTo>
              <a:cubicBezTo>
                <a:pt x="2176" y="612"/>
                <a:pt x="2189" y="599"/>
                <a:pt x="2199" y="583"/>
              </a:cubicBezTo>
              <a:cubicBezTo>
                <a:pt x="2208" y="567"/>
                <a:pt x="2213" y="549"/>
                <a:pt x="2213" y="530"/>
              </a:cubicBezTo>
              <a:lnTo>
                <a:pt x="2212" y="106"/>
              </a:lnTo>
              <a:lnTo>
                <a:pt x="2213" y="106"/>
              </a:lnTo>
              <a:lnTo>
                <a:pt x="2213" y="106"/>
              </a:lnTo>
              <a:cubicBezTo>
                <a:pt x="2213" y="87"/>
                <a:pt x="2208" y="69"/>
                <a:pt x="2199" y="53"/>
              </a:cubicBezTo>
              <a:cubicBezTo>
                <a:pt x="2189" y="37"/>
                <a:pt x="2176" y="24"/>
                <a:pt x="2160" y="14"/>
              </a:cubicBezTo>
              <a:cubicBezTo>
                <a:pt x="2144" y="5"/>
                <a:pt x="2126"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4</xdr:col>
      <xdr:colOff>975960</xdr:colOff>
      <xdr:row>6</xdr:row>
      <xdr:rowOff>66960</xdr:rowOff>
    </xdr:from>
    <xdr:to>
      <xdr:col>4</xdr:col>
      <xdr:colOff>1774800</xdr:colOff>
      <xdr:row>7</xdr:row>
      <xdr:rowOff>105120</xdr:rowOff>
    </xdr:to>
    <xdr:sp>
      <xdr:nvSpPr>
        <xdr:cNvPr id="116" name="CustomShape 1"/>
        <xdr:cNvSpPr/>
      </xdr:nvSpPr>
      <xdr:spPr>
        <a:xfrm>
          <a:off x="1618920" y="66960"/>
          <a:ext cx="798840" cy="228600"/>
        </a:xfrm>
        <a:custGeom>
          <a:avLst/>
          <a:gdLst/>
          <a:ahLst/>
          <a:rect l="0" t="0" r="r" b="b"/>
          <a:pathLst>
            <a:path w="2221"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4" y="636"/>
              </a:lnTo>
              <a:lnTo>
                <a:pt x="2114" y="636"/>
              </a:lnTo>
              <a:cubicBezTo>
                <a:pt x="2133" y="636"/>
                <a:pt x="2151" y="631"/>
                <a:pt x="2167" y="622"/>
              </a:cubicBezTo>
              <a:cubicBezTo>
                <a:pt x="2183" y="612"/>
                <a:pt x="2196" y="599"/>
                <a:pt x="2206" y="583"/>
              </a:cubicBezTo>
              <a:cubicBezTo>
                <a:pt x="2215" y="567"/>
                <a:pt x="2220" y="549"/>
                <a:pt x="2220" y="530"/>
              </a:cubicBezTo>
              <a:lnTo>
                <a:pt x="2220" y="106"/>
              </a:lnTo>
              <a:lnTo>
                <a:pt x="2220" y="106"/>
              </a:lnTo>
              <a:lnTo>
                <a:pt x="2220" y="106"/>
              </a:lnTo>
              <a:cubicBezTo>
                <a:pt x="2220" y="87"/>
                <a:pt x="2215" y="69"/>
                <a:pt x="2206" y="53"/>
              </a:cubicBezTo>
              <a:cubicBezTo>
                <a:pt x="2196" y="37"/>
                <a:pt x="2183" y="24"/>
                <a:pt x="2167" y="14"/>
              </a:cubicBezTo>
              <a:cubicBezTo>
                <a:pt x="2151" y="5"/>
                <a:pt x="2133" y="0"/>
                <a:pt x="2114"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30600</xdr:colOff>
      <xdr:row>13</xdr:row>
      <xdr:rowOff>57240</xdr:rowOff>
    </xdr:from>
    <xdr:to>
      <xdr:col>5</xdr:col>
      <xdr:colOff>676440</xdr:colOff>
      <xdr:row>13</xdr:row>
      <xdr:rowOff>267120</xdr:rowOff>
    </xdr:to>
    <xdr:sp>
      <xdr:nvSpPr>
        <xdr:cNvPr id="117" name="CustomShape 1"/>
        <xdr:cNvSpPr/>
      </xdr:nvSpPr>
      <xdr:spPr>
        <a:xfrm>
          <a:off x="1177200" y="1504800"/>
          <a:ext cx="645840" cy="209880"/>
        </a:xfrm>
        <a:custGeom>
          <a:avLst/>
          <a:gdLst/>
          <a:ahLst/>
          <a:rect l="0" t="0" r="r" b="b"/>
          <a:pathLst>
            <a:path w="1796"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7" y="584"/>
              </a:lnTo>
              <a:lnTo>
                <a:pt x="1698" y="584"/>
              </a:lnTo>
              <a:cubicBezTo>
                <a:pt x="1715" y="584"/>
                <a:pt x="1732" y="580"/>
                <a:pt x="1746" y="571"/>
              </a:cubicBezTo>
              <a:cubicBezTo>
                <a:pt x="1761" y="562"/>
                <a:pt x="1773" y="550"/>
                <a:pt x="1782" y="535"/>
              </a:cubicBezTo>
              <a:cubicBezTo>
                <a:pt x="1791" y="521"/>
                <a:pt x="1795" y="504"/>
                <a:pt x="1795" y="487"/>
              </a:cubicBezTo>
              <a:lnTo>
                <a:pt x="1795" y="97"/>
              </a:lnTo>
              <a:lnTo>
                <a:pt x="1795" y="97"/>
              </a:lnTo>
              <a:lnTo>
                <a:pt x="1795" y="97"/>
              </a:lnTo>
              <a:cubicBezTo>
                <a:pt x="1795" y="80"/>
                <a:pt x="1791" y="63"/>
                <a:pt x="1782" y="49"/>
              </a:cubicBezTo>
              <a:cubicBezTo>
                <a:pt x="1773" y="34"/>
                <a:pt x="1761" y="22"/>
                <a:pt x="1746" y="13"/>
              </a:cubicBezTo>
              <a:cubicBezTo>
                <a:pt x="1732" y="4"/>
                <a:pt x="1715" y="0"/>
                <a:pt x="1698"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754560</xdr:colOff>
      <xdr:row>13</xdr:row>
      <xdr:rowOff>57240</xdr:rowOff>
    </xdr:from>
    <xdr:to>
      <xdr:col>5</xdr:col>
      <xdr:colOff>1400400</xdr:colOff>
      <xdr:row>13</xdr:row>
      <xdr:rowOff>267120</xdr:rowOff>
    </xdr:to>
    <xdr:sp>
      <xdr:nvSpPr>
        <xdr:cNvPr id="118" name="CustomShape 1"/>
        <xdr:cNvSpPr/>
      </xdr:nvSpPr>
      <xdr:spPr>
        <a:xfrm>
          <a:off x="1901160" y="1504800"/>
          <a:ext cx="645840" cy="209880"/>
        </a:xfrm>
        <a:custGeom>
          <a:avLst/>
          <a:gdLst/>
          <a:ahLst/>
          <a:rect l="0" t="0" r="r" b="b"/>
          <a:pathLst>
            <a:path w="1796"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7" y="584"/>
              </a:lnTo>
              <a:lnTo>
                <a:pt x="1698" y="584"/>
              </a:lnTo>
              <a:cubicBezTo>
                <a:pt x="1715" y="584"/>
                <a:pt x="1732" y="580"/>
                <a:pt x="1746" y="571"/>
              </a:cubicBezTo>
              <a:cubicBezTo>
                <a:pt x="1761" y="562"/>
                <a:pt x="1773" y="550"/>
                <a:pt x="1782" y="535"/>
              </a:cubicBezTo>
              <a:cubicBezTo>
                <a:pt x="1791" y="521"/>
                <a:pt x="1795" y="504"/>
                <a:pt x="1795" y="487"/>
              </a:cubicBezTo>
              <a:lnTo>
                <a:pt x="1795" y="97"/>
              </a:lnTo>
              <a:lnTo>
                <a:pt x="1795" y="97"/>
              </a:lnTo>
              <a:lnTo>
                <a:pt x="1795" y="97"/>
              </a:lnTo>
              <a:cubicBezTo>
                <a:pt x="1795" y="80"/>
                <a:pt x="1791" y="63"/>
                <a:pt x="1782" y="49"/>
              </a:cubicBezTo>
              <a:cubicBezTo>
                <a:pt x="1773" y="34"/>
                <a:pt x="1761" y="22"/>
                <a:pt x="1746" y="13"/>
              </a:cubicBezTo>
              <a:cubicBezTo>
                <a:pt x="1732" y="4"/>
                <a:pt x="1715" y="0"/>
                <a:pt x="1698"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360</xdr:colOff>
      <xdr:row>6</xdr:row>
      <xdr:rowOff>360</xdr:rowOff>
    </xdr:from>
    <xdr:to>
      <xdr:col>5</xdr:col>
      <xdr:colOff>796320</xdr:colOff>
      <xdr:row>7</xdr:row>
      <xdr:rowOff>38160</xdr:rowOff>
    </xdr:to>
    <xdr:sp>
      <xdr:nvSpPr>
        <xdr:cNvPr id="119" name="CustomShape 1"/>
        <xdr:cNvSpPr/>
      </xdr:nvSpPr>
      <xdr:spPr>
        <a:xfrm>
          <a:off x="1146960" y="162000"/>
          <a:ext cx="795960" cy="228240"/>
        </a:xfrm>
        <a:custGeom>
          <a:avLst/>
          <a:gdLst/>
          <a:ahLst/>
          <a:rect l="0" t="0" r="r" b="b"/>
          <a:pathLst>
            <a:path w="2213"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6" y="635"/>
              </a:lnTo>
              <a:lnTo>
                <a:pt x="2106" y="635"/>
              </a:lnTo>
              <a:cubicBezTo>
                <a:pt x="2125" y="635"/>
                <a:pt x="2143" y="630"/>
                <a:pt x="2159" y="621"/>
              </a:cubicBezTo>
              <a:cubicBezTo>
                <a:pt x="2175" y="612"/>
                <a:pt x="2189" y="598"/>
                <a:pt x="2198" y="582"/>
              </a:cubicBezTo>
              <a:cubicBezTo>
                <a:pt x="2207" y="566"/>
                <a:pt x="2212" y="548"/>
                <a:pt x="2212" y="529"/>
              </a:cubicBezTo>
              <a:lnTo>
                <a:pt x="2212" y="105"/>
              </a:lnTo>
              <a:lnTo>
                <a:pt x="2212" y="106"/>
              </a:lnTo>
              <a:lnTo>
                <a:pt x="2212" y="106"/>
              </a:lnTo>
              <a:cubicBezTo>
                <a:pt x="2212" y="87"/>
                <a:pt x="2207" y="69"/>
                <a:pt x="2198" y="53"/>
              </a:cubicBezTo>
              <a:cubicBezTo>
                <a:pt x="2189" y="37"/>
                <a:pt x="2175" y="23"/>
                <a:pt x="2159" y="14"/>
              </a:cubicBezTo>
              <a:cubicBezTo>
                <a:pt x="2143" y="5"/>
                <a:pt x="2125" y="0"/>
                <a:pt x="2106"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896040</xdr:colOff>
      <xdr:row>6</xdr:row>
      <xdr:rowOff>360</xdr:rowOff>
    </xdr:from>
    <xdr:to>
      <xdr:col>6</xdr:col>
      <xdr:colOff>213120</xdr:colOff>
      <xdr:row>7</xdr:row>
      <xdr:rowOff>38160</xdr:rowOff>
    </xdr:to>
    <xdr:sp>
      <xdr:nvSpPr>
        <xdr:cNvPr id="120" name="CustomShape 1"/>
        <xdr:cNvSpPr/>
      </xdr:nvSpPr>
      <xdr:spPr>
        <a:xfrm>
          <a:off x="2042640" y="162000"/>
          <a:ext cx="796680" cy="228240"/>
        </a:xfrm>
        <a:custGeom>
          <a:avLst/>
          <a:gdLst/>
          <a:ahLst/>
          <a:rect l="0" t="0" r="r" b="b"/>
          <a:pathLst>
            <a:path w="2215"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8" y="635"/>
              </a:lnTo>
              <a:lnTo>
                <a:pt x="2108" y="635"/>
              </a:lnTo>
              <a:cubicBezTo>
                <a:pt x="2127" y="635"/>
                <a:pt x="2145" y="630"/>
                <a:pt x="2161" y="621"/>
              </a:cubicBezTo>
              <a:cubicBezTo>
                <a:pt x="2177" y="612"/>
                <a:pt x="2191" y="598"/>
                <a:pt x="2200" y="582"/>
              </a:cubicBezTo>
              <a:cubicBezTo>
                <a:pt x="2209" y="566"/>
                <a:pt x="2214" y="548"/>
                <a:pt x="2214" y="529"/>
              </a:cubicBezTo>
              <a:lnTo>
                <a:pt x="2214" y="105"/>
              </a:lnTo>
              <a:lnTo>
                <a:pt x="2214" y="106"/>
              </a:lnTo>
              <a:lnTo>
                <a:pt x="2214" y="106"/>
              </a:lnTo>
              <a:cubicBezTo>
                <a:pt x="2214" y="87"/>
                <a:pt x="2209" y="69"/>
                <a:pt x="2200" y="53"/>
              </a:cubicBezTo>
              <a:cubicBezTo>
                <a:pt x="2191" y="37"/>
                <a:pt x="2177" y="23"/>
                <a:pt x="2161" y="14"/>
              </a:cubicBezTo>
              <a:cubicBezTo>
                <a:pt x="2145" y="5"/>
                <a:pt x="2127" y="0"/>
                <a:pt x="2108"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49320</xdr:colOff>
      <xdr:row>13</xdr:row>
      <xdr:rowOff>47880</xdr:rowOff>
    </xdr:from>
    <xdr:to>
      <xdr:col>5</xdr:col>
      <xdr:colOff>695520</xdr:colOff>
      <xdr:row>13</xdr:row>
      <xdr:rowOff>258120</xdr:rowOff>
    </xdr:to>
    <xdr:sp>
      <xdr:nvSpPr>
        <xdr:cNvPr id="121" name="CustomShape 1"/>
        <xdr:cNvSpPr/>
      </xdr:nvSpPr>
      <xdr:spPr>
        <a:xfrm>
          <a:off x="903960" y="1571760"/>
          <a:ext cx="646200" cy="210240"/>
        </a:xfrm>
        <a:custGeom>
          <a:avLst/>
          <a:gdLst/>
          <a:ahLst/>
          <a:rect l="0" t="0" r="r" b="b"/>
          <a:pathLst>
            <a:path w="1797" h="586">
              <a:moveTo>
                <a:pt x="97" y="0"/>
              </a:moveTo>
              <a:lnTo>
                <a:pt x="98" y="0"/>
              </a:lnTo>
              <a:cubicBezTo>
                <a:pt x="80" y="0"/>
                <a:pt x="64" y="5"/>
                <a:pt x="49" y="13"/>
              </a:cubicBezTo>
              <a:cubicBezTo>
                <a:pt x="34" y="22"/>
                <a:pt x="22" y="34"/>
                <a:pt x="13" y="49"/>
              </a:cubicBezTo>
              <a:cubicBezTo>
                <a:pt x="5" y="64"/>
                <a:pt x="0" y="80"/>
                <a:pt x="0" y="98"/>
              </a:cubicBezTo>
              <a:lnTo>
                <a:pt x="0" y="487"/>
              </a:lnTo>
              <a:lnTo>
                <a:pt x="0" y="488"/>
              </a:lnTo>
              <a:cubicBezTo>
                <a:pt x="0" y="505"/>
                <a:pt x="5" y="521"/>
                <a:pt x="13" y="536"/>
              </a:cubicBezTo>
              <a:cubicBezTo>
                <a:pt x="22" y="551"/>
                <a:pt x="34" y="563"/>
                <a:pt x="49" y="572"/>
              </a:cubicBezTo>
              <a:cubicBezTo>
                <a:pt x="64" y="580"/>
                <a:pt x="80" y="585"/>
                <a:pt x="98" y="585"/>
              </a:cubicBezTo>
              <a:lnTo>
                <a:pt x="1698" y="585"/>
              </a:lnTo>
              <a:lnTo>
                <a:pt x="1699" y="585"/>
              </a:lnTo>
              <a:cubicBezTo>
                <a:pt x="1716" y="585"/>
                <a:pt x="1732" y="580"/>
                <a:pt x="1747" y="572"/>
              </a:cubicBezTo>
              <a:cubicBezTo>
                <a:pt x="1762" y="563"/>
                <a:pt x="1774" y="551"/>
                <a:pt x="1783" y="536"/>
              </a:cubicBezTo>
              <a:cubicBezTo>
                <a:pt x="1791" y="521"/>
                <a:pt x="1796" y="505"/>
                <a:pt x="1796" y="488"/>
              </a:cubicBezTo>
              <a:lnTo>
                <a:pt x="1796" y="97"/>
              </a:lnTo>
              <a:lnTo>
                <a:pt x="1796" y="98"/>
              </a:lnTo>
              <a:lnTo>
                <a:pt x="1796" y="98"/>
              </a:lnTo>
              <a:cubicBezTo>
                <a:pt x="1796" y="80"/>
                <a:pt x="1791" y="64"/>
                <a:pt x="1783" y="49"/>
              </a:cubicBezTo>
              <a:cubicBezTo>
                <a:pt x="1774" y="34"/>
                <a:pt x="1762" y="22"/>
                <a:pt x="1747" y="13"/>
              </a:cubicBezTo>
              <a:cubicBezTo>
                <a:pt x="1732" y="5"/>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774360</xdr:colOff>
      <xdr:row>13</xdr:row>
      <xdr:rowOff>47880</xdr:rowOff>
    </xdr:from>
    <xdr:to>
      <xdr:col>5</xdr:col>
      <xdr:colOff>1420560</xdr:colOff>
      <xdr:row>13</xdr:row>
      <xdr:rowOff>258120</xdr:rowOff>
    </xdr:to>
    <xdr:sp>
      <xdr:nvSpPr>
        <xdr:cNvPr id="122" name="CustomShape 1"/>
        <xdr:cNvSpPr/>
      </xdr:nvSpPr>
      <xdr:spPr>
        <a:xfrm>
          <a:off x="1629000" y="1571760"/>
          <a:ext cx="646200" cy="210240"/>
        </a:xfrm>
        <a:custGeom>
          <a:avLst/>
          <a:gdLst/>
          <a:ahLst/>
          <a:rect l="0" t="0" r="r" b="b"/>
          <a:pathLst>
            <a:path w="1797" h="586">
              <a:moveTo>
                <a:pt x="97" y="0"/>
              </a:moveTo>
              <a:lnTo>
                <a:pt x="98" y="0"/>
              </a:lnTo>
              <a:cubicBezTo>
                <a:pt x="80" y="0"/>
                <a:pt x="64" y="5"/>
                <a:pt x="49" y="13"/>
              </a:cubicBezTo>
              <a:cubicBezTo>
                <a:pt x="34" y="22"/>
                <a:pt x="22" y="34"/>
                <a:pt x="13" y="49"/>
              </a:cubicBezTo>
              <a:cubicBezTo>
                <a:pt x="5" y="64"/>
                <a:pt x="0" y="80"/>
                <a:pt x="0" y="98"/>
              </a:cubicBezTo>
              <a:lnTo>
                <a:pt x="0" y="487"/>
              </a:lnTo>
              <a:lnTo>
                <a:pt x="0" y="488"/>
              </a:lnTo>
              <a:cubicBezTo>
                <a:pt x="0" y="505"/>
                <a:pt x="5" y="521"/>
                <a:pt x="13" y="536"/>
              </a:cubicBezTo>
              <a:cubicBezTo>
                <a:pt x="22" y="551"/>
                <a:pt x="34" y="563"/>
                <a:pt x="49" y="572"/>
              </a:cubicBezTo>
              <a:cubicBezTo>
                <a:pt x="64" y="580"/>
                <a:pt x="80" y="585"/>
                <a:pt x="98" y="585"/>
              </a:cubicBezTo>
              <a:lnTo>
                <a:pt x="1698" y="585"/>
              </a:lnTo>
              <a:lnTo>
                <a:pt x="1699" y="585"/>
              </a:lnTo>
              <a:cubicBezTo>
                <a:pt x="1716" y="585"/>
                <a:pt x="1732" y="580"/>
                <a:pt x="1747" y="572"/>
              </a:cubicBezTo>
              <a:cubicBezTo>
                <a:pt x="1762" y="563"/>
                <a:pt x="1774" y="551"/>
                <a:pt x="1783" y="536"/>
              </a:cubicBezTo>
              <a:cubicBezTo>
                <a:pt x="1791" y="521"/>
                <a:pt x="1796" y="505"/>
                <a:pt x="1796" y="488"/>
              </a:cubicBezTo>
              <a:lnTo>
                <a:pt x="1796" y="97"/>
              </a:lnTo>
              <a:lnTo>
                <a:pt x="1796" y="98"/>
              </a:lnTo>
              <a:lnTo>
                <a:pt x="1796" y="98"/>
              </a:lnTo>
              <a:cubicBezTo>
                <a:pt x="1796" y="80"/>
                <a:pt x="1791" y="64"/>
                <a:pt x="1783" y="49"/>
              </a:cubicBezTo>
              <a:cubicBezTo>
                <a:pt x="1774" y="34"/>
                <a:pt x="1762" y="22"/>
                <a:pt x="1747" y="13"/>
              </a:cubicBezTo>
              <a:cubicBezTo>
                <a:pt x="1732" y="5"/>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0</xdr:colOff>
      <xdr:row>6</xdr:row>
      <xdr:rowOff>0</xdr:rowOff>
    </xdr:from>
    <xdr:to>
      <xdr:col>5</xdr:col>
      <xdr:colOff>798840</xdr:colOff>
      <xdr:row>7</xdr:row>
      <xdr:rowOff>38160</xdr:rowOff>
    </xdr:to>
    <xdr:sp>
      <xdr:nvSpPr>
        <xdr:cNvPr id="123" name="CustomShape 1"/>
        <xdr:cNvSpPr/>
      </xdr:nvSpPr>
      <xdr:spPr>
        <a:xfrm>
          <a:off x="854640" y="190440"/>
          <a:ext cx="798840" cy="228600"/>
        </a:xfrm>
        <a:custGeom>
          <a:avLst/>
          <a:gdLst/>
          <a:ahLst/>
          <a:rect l="0" t="0" r="r" b="b"/>
          <a:pathLst>
            <a:path w="2221"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4" y="636"/>
              </a:lnTo>
              <a:lnTo>
                <a:pt x="2114" y="636"/>
              </a:lnTo>
              <a:cubicBezTo>
                <a:pt x="2133" y="636"/>
                <a:pt x="2151" y="631"/>
                <a:pt x="2167" y="622"/>
              </a:cubicBezTo>
              <a:cubicBezTo>
                <a:pt x="2183" y="612"/>
                <a:pt x="2196" y="599"/>
                <a:pt x="2206" y="583"/>
              </a:cubicBezTo>
              <a:cubicBezTo>
                <a:pt x="2215" y="567"/>
                <a:pt x="2220" y="549"/>
                <a:pt x="2220" y="530"/>
              </a:cubicBezTo>
              <a:lnTo>
                <a:pt x="2220" y="106"/>
              </a:lnTo>
              <a:lnTo>
                <a:pt x="2220" y="106"/>
              </a:lnTo>
              <a:lnTo>
                <a:pt x="2220" y="106"/>
              </a:lnTo>
              <a:cubicBezTo>
                <a:pt x="2220" y="87"/>
                <a:pt x="2215" y="69"/>
                <a:pt x="2206" y="53"/>
              </a:cubicBezTo>
              <a:cubicBezTo>
                <a:pt x="2196" y="37"/>
                <a:pt x="2183" y="24"/>
                <a:pt x="2167" y="14"/>
              </a:cubicBezTo>
              <a:cubicBezTo>
                <a:pt x="2151" y="5"/>
                <a:pt x="2133" y="0"/>
                <a:pt x="2114"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897120</xdr:colOff>
      <xdr:row>6</xdr:row>
      <xdr:rowOff>0</xdr:rowOff>
    </xdr:from>
    <xdr:to>
      <xdr:col>5</xdr:col>
      <xdr:colOff>1693440</xdr:colOff>
      <xdr:row>7</xdr:row>
      <xdr:rowOff>38160</xdr:rowOff>
    </xdr:to>
    <xdr:sp>
      <xdr:nvSpPr>
        <xdr:cNvPr id="124" name="CustomShape 1"/>
        <xdr:cNvSpPr/>
      </xdr:nvSpPr>
      <xdr:spPr>
        <a:xfrm>
          <a:off x="1751760" y="190440"/>
          <a:ext cx="796320" cy="228600"/>
        </a:xfrm>
        <a:custGeom>
          <a:avLst/>
          <a:gdLst/>
          <a:ahLst/>
          <a:rect l="0" t="0" r="r" b="b"/>
          <a:pathLst>
            <a:path w="2214"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06" y="636"/>
              </a:lnTo>
              <a:lnTo>
                <a:pt x="2107" y="636"/>
              </a:lnTo>
              <a:cubicBezTo>
                <a:pt x="2126" y="636"/>
                <a:pt x="2144" y="631"/>
                <a:pt x="2160" y="622"/>
              </a:cubicBezTo>
              <a:cubicBezTo>
                <a:pt x="2176" y="612"/>
                <a:pt x="2189" y="599"/>
                <a:pt x="2199" y="583"/>
              </a:cubicBezTo>
              <a:cubicBezTo>
                <a:pt x="2208" y="567"/>
                <a:pt x="2213" y="549"/>
                <a:pt x="2213" y="530"/>
              </a:cubicBezTo>
              <a:lnTo>
                <a:pt x="2212" y="106"/>
              </a:lnTo>
              <a:lnTo>
                <a:pt x="2213" y="106"/>
              </a:lnTo>
              <a:lnTo>
                <a:pt x="2213" y="106"/>
              </a:lnTo>
              <a:cubicBezTo>
                <a:pt x="2213" y="87"/>
                <a:pt x="2208" y="69"/>
                <a:pt x="2199" y="53"/>
              </a:cubicBezTo>
              <a:cubicBezTo>
                <a:pt x="2189" y="37"/>
                <a:pt x="2176" y="24"/>
                <a:pt x="2160" y="14"/>
              </a:cubicBezTo>
              <a:cubicBezTo>
                <a:pt x="2144" y="5"/>
                <a:pt x="2126"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47880</xdr:rowOff>
    </xdr:from>
    <xdr:to>
      <xdr:col>5</xdr:col>
      <xdr:colOff>675360</xdr:colOff>
      <xdr:row>13</xdr:row>
      <xdr:rowOff>258120</xdr:rowOff>
    </xdr:to>
    <xdr:sp>
      <xdr:nvSpPr>
        <xdr:cNvPr id="125" name="CustomShape 1"/>
        <xdr:cNvSpPr/>
      </xdr:nvSpPr>
      <xdr:spPr>
        <a:xfrm>
          <a:off x="1176480" y="1571760"/>
          <a:ext cx="645480" cy="210240"/>
        </a:xfrm>
        <a:custGeom>
          <a:avLst/>
          <a:gdLst/>
          <a:ahLst/>
          <a:rect l="0" t="0" r="r" b="b"/>
          <a:pathLst>
            <a:path w="1795" h="586">
              <a:moveTo>
                <a:pt x="97" y="0"/>
              </a:moveTo>
              <a:lnTo>
                <a:pt x="98" y="0"/>
              </a:lnTo>
              <a:cubicBezTo>
                <a:pt x="80" y="0"/>
                <a:pt x="64" y="5"/>
                <a:pt x="49" y="13"/>
              </a:cubicBezTo>
              <a:cubicBezTo>
                <a:pt x="34" y="22"/>
                <a:pt x="22" y="34"/>
                <a:pt x="13" y="49"/>
              </a:cubicBezTo>
              <a:cubicBezTo>
                <a:pt x="5" y="64"/>
                <a:pt x="0" y="80"/>
                <a:pt x="0" y="98"/>
              </a:cubicBezTo>
              <a:lnTo>
                <a:pt x="0" y="487"/>
              </a:lnTo>
              <a:lnTo>
                <a:pt x="0" y="488"/>
              </a:lnTo>
              <a:cubicBezTo>
                <a:pt x="0" y="505"/>
                <a:pt x="5" y="521"/>
                <a:pt x="13" y="536"/>
              </a:cubicBezTo>
              <a:cubicBezTo>
                <a:pt x="22" y="551"/>
                <a:pt x="34" y="563"/>
                <a:pt x="49" y="572"/>
              </a:cubicBezTo>
              <a:cubicBezTo>
                <a:pt x="64" y="580"/>
                <a:pt x="80" y="585"/>
                <a:pt x="98" y="585"/>
              </a:cubicBezTo>
              <a:lnTo>
                <a:pt x="1696" y="585"/>
              </a:lnTo>
              <a:lnTo>
                <a:pt x="1697" y="585"/>
              </a:lnTo>
              <a:cubicBezTo>
                <a:pt x="1714" y="585"/>
                <a:pt x="1730" y="580"/>
                <a:pt x="1745" y="572"/>
              </a:cubicBezTo>
              <a:cubicBezTo>
                <a:pt x="1760" y="563"/>
                <a:pt x="1772" y="551"/>
                <a:pt x="1781" y="536"/>
              </a:cubicBezTo>
              <a:cubicBezTo>
                <a:pt x="1789" y="521"/>
                <a:pt x="1794" y="505"/>
                <a:pt x="1794" y="488"/>
              </a:cubicBezTo>
              <a:lnTo>
                <a:pt x="1793" y="97"/>
              </a:lnTo>
              <a:lnTo>
                <a:pt x="1794" y="98"/>
              </a:lnTo>
              <a:lnTo>
                <a:pt x="1794" y="98"/>
              </a:lnTo>
              <a:cubicBezTo>
                <a:pt x="1794" y="80"/>
                <a:pt x="1789" y="64"/>
                <a:pt x="1781" y="49"/>
              </a:cubicBezTo>
              <a:cubicBezTo>
                <a:pt x="1772" y="34"/>
                <a:pt x="1760" y="22"/>
                <a:pt x="1745" y="13"/>
              </a:cubicBezTo>
              <a:cubicBezTo>
                <a:pt x="1730" y="5"/>
                <a:pt x="1714" y="0"/>
                <a:pt x="1697"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755280</xdr:colOff>
      <xdr:row>13</xdr:row>
      <xdr:rowOff>47880</xdr:rowOff>
    </xdr:from>
    <xdr:to>
      <xdr:col>5</xdr:col>
      <xdr:colOff>1400760</xdr:colOff>
      <xdr:row>13</xdr:row>
      <xdr:rowOff>258120</xdr:rowOff>
    </xdr:to>
    <xdr:sp>
      <xdr:nvSpPr>
        <xdr:cNvPr id="126" name="CustomShape 1"/>
        <xdr:cNvSpPr/>
      </xdr:nvSpPr>
      <xdr:spPr>
        <a:xfrm>
          <a:off x="1901880" y="1571760"/>
          <a:ext cx="645480" cy="210240"/>
        </a:xfrm>
        <a:custGeom>
          <a:avLst/>
          <a:gdLst/>
          <a:ahLst/>
          <a:rect l="0" t="0" r="r" b="b"/>
          <a:pathLst>
            <a:path w="1795" h="586">
              <a:moveTo>
                <a:pt x="97" y="0"/>
              </a:moveTo>
              <a:lnTo>
                <a:pt x="98" y="0"/>
              </a:lnTo>
              <a:cubicBezTo>
                <a:pt x="80" y="0"/>
                <a:pt x="64" y="5"/>
                <a:pt x="49" y="13"/>
              </a:cubicBezTo>
              <a:cubicBezTo>
                <a:pt x="34" y="22"/>
                <a:pt x="22" y="34"/>
                <a:pt x="13" y="49"/>
              </a:cubicBezTo>
              <a:cubicBezTo>
                <a:pt x="5" y="64"/>
                <a:pt x="0" y="80"/>
                <a:pt x="0" y="98"/>
              </a:cubicBezTo>
              <a:lnTo>
                <a:pt x="0" y="487"/>
              </a:lnTo>
              <a:lnTo>
                <a:pt x="0" y="488"/>
              </a:lnTo>
              <a:cubicBezTo>
                <a:pt x="0" y="505"/>
                <a:pt x="5" y="521"/>
                <a:pt x="13" y="536"/>
              </a:cubicBezTo>
              <a:cubicBezTo>
                <a:pt x="22" y="551"/>
                <a:pt x="34" y="563"/>
                <a:pt x="49" y="572"/>
              </a:cubicBezTo>
              <a:cubicBezTo>
                <a:pt x="64" y="580"/>
                <a:pt x="80" y="585"/>
                <a:pt x="98" y="585"/>
              </a:cubicBezTo>
              <a:lnTo>
                <a:pt x="1696" y="585"/>
              </a:lnTo>
              <a:lnTo>
                <a:pt x="1697" y="585"/>
              </a:lnTo>
              <a:cubicBezTo>
                <a:pt x="1714" y="585"/>
                <a:pt x="1730" y="580"/>
                <a:pt x="1745" y="572"/>
              </a:cubicBezTo>
              <a:cubicBezTo>
                <a:pt x="1760" y="563"/>
                <a:pt x="1772" y="551"/>
                <a:pt x="1781" y="536"/>
              </a:cubicBezTo>
              <a:cubicBezTo>
                <a:pt x="1789" y="521"/>
                <a:pt x="1794" y="505"/>
                <a:pt x="1794" y="488"/>
              </a:cubicBezTo>
              <a:lnTo>
                <a:pt x="1793" y="97"/>
              </a:lnTo>
              <a:lnTo>
                <a:pt x="1794" y="98"/>
              </a:lnTo>
              <a:lnTo>
                <a:pt x="1794" y="98"/>
              </a:lnTo>
              <a:cubicBezTo>
                <a:pt x="1794" y="80"/>
                <a:pt x="1789" y="64"/>
                <a:pt x="1781" y="49"/>
              </a:cubicBezTo>
              <a:cubicBezTo>
                <a:pt x="1772" y="34"/>
                <a:pt x="1760" y="22"/>
                <a:pt x="1745" y="13"/>
              </a:cubicBezTo>
              <a:cubicBezTo>
                <a:pt x="1730" y="5"/>
                <a:pt x="1714" y="0"/>
                <a:pt x="1697"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360</xdr:colOff>
      <xdr:row>6</xdr:row>
      <xdr:rowOff>0</xdr:rowOff>
    </xdr:from>
    <xdr:to>
      <xdr:col>5</xdr:col>
      <xdr:colOff>798480</xdr:colOff>
      <xdr:row>7</xdr:row>
      <xdr:rowOff>38160</xdr:rowOff>
    </xdr:to>
    <xdr:sp>
      <xdr:nvSpPr>
        <xdr:cNvPr id="127" name="CustomShape 1"/>
        <xdr:cNvSpPr/>
      </xdr:nvSpPr>
      <xdr:spPr>
        <a:xfrm>
          <a:off x="1146960" y="190440"/>
          <a:ext cx="798120" cy="228600"/>
        </a:xfrm>
        <a:custGeom>
          <a:avLst/>
          <a:gdLst/>
          <a:ahLst/>
          <a:rect l="0" t="0" r="r" b="b"/>
          <a:pathLst>
            <a:path w="2219"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2" y="636"/>
              </a:lnTo>
              <a:lnTo>
                <a:pt x="2112" y="636"/>
              </a:lnTo>
              <a:cubicBezTo>
                <a:pt x="2131" y="636"/>
                <a:pt x="2149" y="631"/>
                <a:pt x="2165" y="622"/>
              </a:cubicBezTo>
              <a:cubicBezTo>
                <a:pt x="2181" y="612"/>
                <a:pt x="2194" y="599"/>
                <a:pt x="2204" y="583"/>
              </a:cubicBezTo>
              <a:cubicBezTo>
                <a:pt x="2213" y="567"/>
                <a:pt x="2218" y="549"/>
                <a:pt x="2218" y="530"/>
              </a:cubicBezTo>
              <a:lnTo>
                <a:pt x="2218" y="106"/>
              </a:lnTo>
              <a:lnTo>
                <a:pt x="2218" y="106"/>
              </a:lnTo>
              <a:lnTo>
                <a:pt x="2218" y="106"/>
              </a:lnTo>
              <a:cubicBezTo>
                <a:pt x="2218" y="87"/>
                <a:pt x="2213" y="69"/>
                <a:pt x="2204" y="53"/>
              </a:cubicBezTo>
              <a:cubicBezTo>
                <a:pt x="2194" y="37"/>
                <a:pt x="2181" y="24"/>
                <a:pt x="2165" y="14"/>
              </a:cubicBezTo>
              <a:cubicBezTo>
                <a:pt x="2149" y="5"/>
                <a:pt x="2131" y="0"/>
                <a:pt x="2112"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896400</xdr:colOff>
      <xdr:row>6</xdr:row>
      <xdr:rowOff>0</xdr:rowOff>
    </xdr:from>
    <xdr:to>
      <xdr:col>5</xdr:col>
      <xdr:colOff>1733760</xdr:colOff>
      <xdr:row>7</xdr:row>
      <xdr:rowOff>38160</xdr:rowOff>
    </xdr:to>
    <xdr:sp>
      <xdr:nvSpPr>
        <xdr:cNvPr id="128" name="CustomShape 1"/>
        <xdr:cNvSpPr/>
      </xdr:nvSpPr>
      <xdr:spPr>
        <a:xfrm>
          <a:off x="2043000" y="190440"/>
          <a:ext cx="837360" cy="228600"/>
        </a:xfrm>
        <a:custGeom>
          <a:avLst/>
          <a:gdLst/>
          <a:ahLst/>
          <a:rect l="0" t="0" r="r" b="b"/>
          <a:pathLst>
            <a:path w="2328"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221" y="636"/>
              </a:lnTo>
              <a:lnTo>
                <a:pt x="2221" y="636"/>
              </a:lnTo>
              <a:cubicBezTo>
                <a:pt x="2240" y="636"/>
                <a:pt x="2258" y="631"/>
                <a:pt x="2274" y="622"/>
              </a:cubicBezTo>
              <a:cubicBezTo>
                <a:pt x="2290" y="612"/>
                <a:pt x="2303" y="599"/>
                <a:pt x="2313" y="583"/>
              </a:cubicBezTo>
              <a:cubicBezTo>
                <a:pt x="2322" y="567"/>
                <a:pt x="2327" y="549"/>
                <a:pt x="2327" y="530"/>
              </a:cubicBezTo>
              <a:lnTo>
                <a:pt x="2327" y="106"/>
              </a:lnTo>
              <a:lnTo>
                <a:pt x="2327" y="106"/>
              </a:lnTo>
              <a:lnTo>
                <a:pt x="2327" y="106"/>
              </a:lnTo>
              <a:cubicBezTo>
                <a:pt x="2327" y="87"/>
                <a:pt x="2322" y="69"/>
                <a:pt x="2313" y="53"/>
              </a:cubicBezTo>
              <a:cubicBezTo>
                <a:pt x="2303" y="37"/>
                <a:pt x="2290" y="24"/>
                <a:pt x="2274" y="14"/>
              </a:cubicBezTo>
              <a:cubicBezTo>
                <a:pt x="2258" y="5"/>
                <a:pt x="2240" y="0"/>
                <a:pt x="2221"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360</xdr:colOff>
      <xdr:row>5</xdr:row>
      <xdr:rowOff>85680</xdr:rowOff>
    </xdr:from>
    <xdr:to>
      <xdr:col>5</xdr:col>
      <xdr:colOff>676080</xdr:colOff>
      <xdr:row>6</xdr:row>
      <xdr:rowOff>123480</xdr:rowOff>
    </xdr:to>
    <xdr:sp>
      <xdr:nvSpPr>
        <xdr:cNvPr id="5" name="CustomShape 1"/>
        <xdr:cNvSpPr/>
      </xdr:nvSpPr>
      <xdr:spPr>
        <a:xfrm>
          <a:off x="683280" y="85680"/>
          <a:ext cx="675720" cy="228240"/>
        </a:xfrm>
        <a:custGeom>
          <a:avLst/>
          <a:gdLst/>
          <a:ahLst/>
          <a:rect l="0" t="0" r="r" b="b"/>
          <a:pathLst>
            <a:path w="1879"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1772" y="635"/>
              </a:lnTo>
              <a:lnTo>
                <a:pt x="1772" y="635"/>
              </a:lnTo>
              <a:cubicBezTo>
                <a:pt x="1791" y="635"/>
                <a:pt x="1809" y="630"/>
                <a:pt x="1825" y="621"/>
              </a:cubicBezTo>
              <a:cubicBezTo>
                <a:pt x="1841" y="612"/>
                <a:pt x="1855" y="598"/>
                <a:pt x="1864" y="582"/>
              </a:cubicBezTo>
              <a:cubicBezTo>
                <a:pt x="1873" y="566"/>
                <a:pt x="1878" y="548"/>
                <a:pt x="1878" y="529"/>
              </a:cubicBezTo>
              <a:lnTo>
                <a:pt x="1878" y="105"/>
              </a:lnTo>
              <a:lnTo>
                <a:pt x="1878" y="106"/>
              </a:lnTo>
              <a:lnTo>
                <a:pt x="1878" y="106"/>
              </a:lnTo>
              <a:cubicBezTo>
                <a:pt x="1878" y="87"/>
                <a:pt x="1873" y="69"/>
                <a:pt x="1864" y="53"/>
              </a:cubicBezTo>
              <a:cubicBezTo>
                <a:pt x="1855" y="37"/>
                <a:pt x="1841" y="23"/>
                <a:pt x="1825" y="14"/>
              </a:cubicBezTo>
              <a:cubicBezTo>
                <a:pt x="1809" y="5"/>
                <a:pt x="1791" y="0"/>
                <a:pt x="1772"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19440</xdr:colOff>
      <xdr:row>6</xdr:row>
      <xdr:rowOff>66960</xdr:rowOff>
    </xdr:from>
    <xdr:to>
      <xdr:col>5</xdr:col>
      <xdr:colOff>817200</xdr:colOff>
      <xdr:row>7</xdr:row>
      <xdr:rowOff>105120</xdr:rowOff>
    </xdr:to>
    <xdr:sp>
      <xdr:nvSpPr>
        <xdr:cNvPr id="6" name="CustomShape 1"/>
        <xdr:cNvSpPr/>
      </xdr:nvSpPr>
      <xdr:spPr>
        <a:xfrm>
          <a:off x="591480" y="66960"/>
          <a:ext cx="797760" cy="228600"/>
        </a:xfrm>
        <a:custGeom>
          <a:avLst/>
          <a:gdLst/>
          <a:ahLst/>
          <a:rect l="0" t="0" r="r" b="b"/>
          <a:pathLst>
            <a:path w="2218"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1" y="636"/>
              </a:lnTo>
              <a:lnTo>
                <a:pt x="2111" y="636"/>
              </a:lnTo>
              <a:cubicBezTo>
                <a:pt x="2130" y="636"/>
                <a:pt x="2148" y="631"/>
                <a:pt x="2164" y="622"/>
              </a:cubicBezTo>
              <a:cubicBezTo>
                <a:pt x="2180" y="612"/>
                <a:pt x="2193" y="599"/>
                <a:pt x="2203" y="583"/>
              </a:cubicBezTo>
              <a:cubicBezTo>
                <a:pt x="2212" y="567"/>
                <a:pt x="2217" y="549"/>
                <a:pt x="2217" y="530"/>
              </a:cubicBezTo>
              <a:lnTo>
                <a:pt x="2217" y="106"/>
              </a:lnTo>
              <a:lnTo>
                <a:pt x="2217" y="106"/>
              </a:lnTo>
              <a:lnTo>
                <a:pt x="2217" y="106"/>
              </a:lnTo>
              <a:cubicBezTo>
                <a:pt x="2217" y="87"/>
                <a:pt x="2212" y="69"/>
                <a:pt x="2203" y="53"/>
              </a:cubicBezTo>
              <a:cubicBezTo>
                <a:pt x="2193" y="37"/>
                <a:pt x="2180" y="24"/>
                <a:pt x="2164" y="14"/>
              </a:cubicBezTo>
              <a:cubicBezTo>
                <a:pt x="2148" y="5"/>
                <a:pt x="2130" y="0"/>
                <a:pt x="2111"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926280</xdr:colOff>
      <xdr:row>6</xdr:row>
      <xdr:rowOff>66960</xdr:rowOff>
    </xdr:from>
    <xdr:to>
      <xdr:col>5</xdr:col>
      <xdr:colOff>1724400</xdr:colOff>
      <xdr:row>7</xdr:row>
      <xdr:rowOff>105120</xdr:rowOff>
    </xdr:to>
    <xdr:sp>
      <xdr:nvSpPr>
        <xdr:cNvPr id="7" name="CustomShape 1"/>
        <xdr:cNvSpPr/>
      </xdr:nvSpPr>
      <xdr:spPr>
        <a:xfrm>
          <a:off x="1498320" y="66960"/>
          <a:ext cx="798120" cy="228600"/>
        </a:xfrm>
        <a:custGeom>
          <a:avLst/>
          <a:gdLst/>
          <a:ahLst/>
          <a:rect l="0" t="0" r="r" b="b"/>
          <a:pathLst>
            <a:path w="2219"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2" y="636"/>
              </a:lnTo>
              <a:lnTo>
                <a:pt x="2112" y="636"/>
              </a:lnTo>
              <a:cubicBezTo>
                <a:pt x="2131" y="636"/>
                <a:pt x="2149" y="631"/>
                <a:pt x="2165" y="622"/>
              </a:cubicBezTo>
              <a:cubicBezTo>
                <a:pt x="2181" y="612"/>
                <a:pt x="2194" y="599"/>
                <a:pt x="2204" y="583"/>
              </a:cubicBezTo>
              <a:cubicBezTo>
                <a:pt x="2213" y="567"/>
                <a:pt x="2218" y="549"/>
                <a:pt x="2218" y="530"/>
              </a:cubicBezTo>
              <a:lnTo>
                <a:pt x="2218" y="106"/>
              </a:lnTo>
              <a:lnTo>
                <a:pt x="2218" y="106"/>
              </a:lnTo>
              <a:lnTo>
                <a:pt x="2218" y="106"/>
              </a:lnTo>
              <a:cubicBezTo>
                <a:pt x="2218" y="87"/>
                <a:pt x="2213" y="69"/>
                <a:pt x="2204" y="53"/>
              </a:cubicBezTo>
              <a:cubicBezTo>
                <a:pt x="2194" y="37"/>
                <a:pt x="2181" y="24"/>
                <a:pt x="2165" y="14"/>
              </a:cubicBezTo>
              <a:cubicBezTo>
                <a:pt x="2149" y="5"/>
                <a:pt x="2131" y="0"/>
                <a:pt x="2112"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twoCellAnchor editAs="oneCell">
    <xdr:from>
      <xdr:col>13</xdr:col>
      <xdr:colOff>141480</xdr:colOff>
      <xdr:row>58</xdr:row>
      <xdr:rowOff>57960</xdr:rowOff>
    </xdr:from>
    <xdr:to>
      <xdr:col>13</xdr:col>
      <xdr:colOff>1177200</xdr:colOff>
      <xdr:row>58</xdr:row>
      <xdr:rowOff>418680</xdr:rowOff>
    </xdr:to>
    <xdr:sp>
      <xdr:nvSpPr>
        <xdr:cNvPr id="8" name="CustomShape 1"/>
        <xdr:cNvSpPr/>
      </xdr:nvSpPr>
      <xdr:spPr>
        <a:xfrm>
          <a:off x="8553240" y="17507520"/>
          <a:ext cx="1035720" cy="360720"/>
        </a:xfrm>
        <a:custGeom>
          <a:avLst/>
          <a:gdLst/>
          <a:ahLst/>
          <a:rect l="0" t="0" r="r" b="b"/>
          <a:pathLst>
            <a:path w="2879" h="1004">
              <a:moveTo>
                <a:pt x="167" y="0"/>
              </a:moveTo>
              <a:lnTo>
                <a:pt x="167" y="0"/>
              </a:lnTo>
              <a:cubicBezTo>
                <a:pt x="138" y="0"/>
                <a:pt x="109" y="8"/>
                <a:pt x="84" y="22"/>
              </a:cubicBezTo>
              <a:cubicBezTo>
                <a:pt x="58" y="37"/>
                <a:pt x="37" y="58"/>
                <a:pt x="22" y="84"/>
              </a:cubicBezTo>
              <a:cubicBezTo>
                <a:pt x="8" y="109"/>
                <a:pt x="0" y="138"/>
                <a:pt x="0" y="167"/>
              </a:cubicBezTo>
              <a:lnTo>
                <a:pt x="0" y="835"/>
              </a:lnTo>
              <a:lnTo>
                <a:pt x="0" y="836"/>
              </a:lnTo>
              <a:cubicBezTo>
                <a:pt x="0" y="865"/>
                <a:pt x="8" y="894"/>
                <a:pt x="22" y="919"/>
              </a:cubicBezTo>
              <a:cubicBezTo>
                <a:pt x="37" y="945"/>
                <a:pt x="58" y="966"/>
                <a:pt x="84" y="981"/>
              </a:cubicBezTo>
              <a:cubicBezTo>
                <a:pt x="109" y="995"/>
                <a:pt x="138" y="1003"/>
                <a:pt x="167" y="1003"/>
              </a:cubicBezTo>
              <a:lnTo>
                <a:pt x="2710" y="1003"/>
              </a:lnTo>
              <a:lnTo>
                <a:pt x="2711" y="1003"/>
              </a:lnTo>
              <a:cubicBezTo>
                <a:pt x="2740" y="1003"/>
                <a:pt x="2769" y="995"/>
                <a:pt x="2794" y="981"/>
              </a:cubicBezTo>
              <a:cubicBezTo>
                <a:pt x="2820" y="966"/>
                <a:pt x="2841" y="945"/>
                <a:pt x="2856" y="919"/>
              </a:cubicBezTo>
              <a:cubicBezTo>
                <a:pt x="2870" y="894"/>
                <a:pt x="2878" y="865"/>
                <a:pt x="2878" y="836"/>
              </a:cubicBezTo>
              <a:lnTo>
                <a:pt x="2878" y="167"/>
              </a:lnTo>
              <a:lnTo>
                <a:pt x="2878" y="167"/>
              </a:lnTo>
              <a:lnTo>
                <a:pt x="2878" y="167"/>
              </a:lnTo>
              <a:cubicBezTo>
                <a:pt x="2878" y="138"/>
                <a:pt x="2870" y="109"/>
                <a:pt x="2856" y="84"/>
              </a:cubicBezTo>
              <a:cubicBezTo>
                <a:pt x="2841" y="58"/>
                <a:pt x="2820" y="37"/>
                <a:pt x="2794" y="22"/>
              </a:cubicBezTo>
              <a:cubicBezTo>
                <a:pt x="2769" y="8"/>
                <a:pt x="2740" y="0"/>
                <a:pt x="2711" y="0"/>
              </a:cubicBezTo>
              <a:lnTo>
                <a:pt x="167" y="0"/>
              </a:lnTo>
            </a:path>
          </a:pathLst>
        </a:custGeom>
        <a:solidFill>
          <a:srgbClr val="9b2d2a"/>
        </a:solidFill>
        <a:ln w="12600">
          <a:solidFill>
            <a:srgbClr val="41719c"/>
          </a:solidFill>
          <a:miter/>
        </a:ln>
      </xdr:spPr>
      <xdr:style>
        <a:lnRef idx="0"/>
        <a:fillRef idx="0"/>
        <a:effectRef idx="0"/>
        <a:fontRef idx="minor"/>
      </xdr:style>
      <xdr:txBody>
        <a:bodyPr lIns="90000" rIns="90000" tIns="46800" bIns="46800" anchor="ctr">
          <a:noAutofit/>
        </a:bodyPr>
        <a:p>
          <a:pPr algn="ctr"/>
          <a:r>
            <a:rPr b="1" lang="en-US" sz="1100" spc="-1" strike="noStrike">
              <a:solidFill>
                <a:srgbClr val="ffffff"/>
              </a:solidFill>
              <a:latin typeface="Calibri"/>
            </a:rPr>
            <a:t>Add Notes</a:t>
          </a:r>
          <a:endParaRPr b="0" lang="en-US" sz="11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10080</xdr:colOff>
      <xdr:row>13</xdr:row>
      <xdr:rowOff>57960</xdr:rowOff>
    </xdr:from>
    <xdr:to>
      <xdr:col>5</xdr:col>
      <xdr:colOff>656640</xdr:colOff>
      <xdr:row>13</xdr:row>
      <xdr:rowOff>267840</xdr:rowOff>
    </xdr:to>
    <xdr:sp>
      <xdr:nvSpPr>
        <xdr:cNvPr id="9" name="CustomShape 1"/>
        <xdr:cNvSpPr/>
      </xdr:nvSpPr>
      <xdr:spPr>
        <a:xfrm>
          <a:off x="693000" y="241992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754920</xdr:colOff>
      <xdr:row>13</xdr:row>
      <xdr:rowOff>57960</xdr:rowOff>
    </xdr:from>
    <xdr:to>
      <xdr:col>5</xdr:col>
      <xdr:colOff>1401120</xdr:colOff>
      <xdr:row>13</xdr:row>
      <xdr:rowOff>267840</xdr:rowOff>
    </xdr:to>
    <xdr:sp>
      <xdr:nvSpPr>
        <xdr:cNvPr id="10" name="CustomShape 1"/>
        <xdr:cNvSpPr/>
      </xdr:nvSpPr>
      <xdr:spPr>
        <a:xfrm>
          <a:off x="1437840" y="241992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20160</xdr:colOff>
      <xdr:row>6</xdr:row>
      <xdr:rowOff>85680</xdr:rowOff>
    </xdr:from>
    <xdr:to>
      <xdr:col>5</xdr:col>
      <xdr:colOff>818640</xdr:colOff>
      <xdr:row>7</xdr:row>
      <xdr:rowOff>123480</xdr:rowOff>
    </xdr:to>
    <xdr:sp>
      <xdr:nvSpPr>
        <xdr:cNvPr id="11" name="CustomShape 1"/>
        <xdr:cNvSpPr/>
      </xdr:nvSpPr>
      <xdr:spPr>
        <a:xfrm>
          <a:off x="70308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907200</xdr:colOff>
      <xdr:row>6</xdr:row>
      <xdr:rowOff>85680</xdr:rowOff>
    </xdr:from>
    <xdr:to>
      <xdr:col>5</xdr:col>
      <xdr:colOff>1703520</xdr:colOff>
      <xdr:row>7</xdr:row>
      <xdr:rowOff>123480</xdr:rowOff>
    </xdr:to>
    <xdr:sp>
      <xdr:nvSpPr>
        <xdr:cNvPr id="12" name="CustomShape 1"/>
        <xdr:cNvSpPr/>
      </xdr:nvSpPr>
      <xdr:spPr>
        <a:xfrm>
          <a:off x="159012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5"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6"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9720</xdr:colOff>
      <xdr:row>13</xdr:row>
      <xdr:rowOff>57240</xdr:rowOff>
    </xdr:from>
    <xdr:to>
      <xdr:col>5</xdr:col>
      <xdr:colOff>656280</xdr:colOff>
      <xdr:row>13</xdr:row>
      <xdr:rowOff>267120</xdr:rowOff>
    </xdr:to>
    <xdr:sp>
      <xdr:nvSpPr>
        <xdr:cNvPr id="13" name="CustomShape 1"/>
        <xdr:cNvSpPr/>
      </xdr:nvSpPr>
      <xdr:spPr>
        <a:xfrm>
          <a:off x="703080" y="245736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754560</xdr:colOff>
      <xdr:row>13</xdr:row>
      <xdr:rowOff>57240</xdr:rowOff>
    </xdr:from>
    <xdr:to>
      <xdr:col>5</xdr:col>
      <xdr:colOff>1400760</xdr:colOff>
      <xdr:row>13</xdr:row>
      <xdr:rowOff>267120</xdr:rowOff>
    </xdr:to>
    <xdr:sp>
      <xdr:nvSpPr>
        <xdr:cNvPr id="14" name="CustomShape 1"/>
        <xdr:cNvSpPr/>
      </xdr:nvSpPr>
      <xdr:spPr>
        <a:xfrm>
          <a:off x="1447920" y="245736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57240</xdr:rowOff>
    </xdr:from>
    <xdr:to>
      <xdr:col>5</xdr:col>
      <xdr:colOff>828360</xdr:colOff>
      <xdr:row>7</xdr:row>
      <xdr:rowOff>95400</xdr:rowOff>
    </xdr:to>
    <xdr:sp>
      <xdr:nvSpPr>
        <xdr:cNvPr id="15" name="CustomShape 1"/>
        <xdr:cNvSpPr/>
      </xdr:nvSpPr>
      <xdr:spPr>
        <a:xfrm>
          <a:off x="713160" y="57240"/>
          <a:ext cx="808560" cy="228600"/>
        </a:xfrm>
        <a:custGeom>
          <a:avLst/>
          <a:gdLst/>
          <a:ahLst/>
          <a:rect l="0" t="0" r="r" b="b"/>
          <a:pathLst>
            <a:path w="2248"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41" y="636"/>
              </a:lnTo>
              <a:lnTo>
                <a:pt x="2141" y="636"/>
              </a:lnTo>
              <a:cubicBezTo>
                <a:pt x="2160" y="636"/>
                <a:pt x="2178" y="631"/>
                <a:pt x="2194" y="622"/>
              </a:cubicBezTo>
              <a:cubicBezTo>
                <a:pt x="2210" y="612"/>
                <a:pt x="2223" y="599"/>
                <a:pt x="2233" y="583"/>
              </a:cubicBezTo>
              <a:cubicBezTo>
                <a:pt x="2242" y="567"/>
                <a:pt x="2247" y="549"/>
                <a:pt x="2247" y="530"/>
              </a:cubicBezTo>
              <a:lnTo>
                <a:pt x="2247" y="106"/>
              </a:lnTo>
              <a:lnTo>
                <a:pt x="2247" y="106"/>
              </a:lnTo>
              <a:lnTo>
                <a:pt x="2247" y="106"/>
              </a:lnTo>
              <a:cubicBezTo>
                <a:pt x="2247" y="87"/>
                <a:pt x="2242" y="69"/>
                <a:pt x="2233" y="53"/>
              </a:cubicBezTo>
              <a:cubicBezTo>
                <a:pt x="2223" y="37"/>
                <a:pt x="2210" y="24"/>
                <a:pt x="2194" y="14"/>
              </a:cubicBezTo>
              <a:cubicBezTo>
                <a:pt x="2178" y="5"/>
                <a:pt x="2160" y="0"/>
                <a:pt x="2141"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916560</xdr:colOff>
      <xdr:row>6</xdr:row>
      <xdr:rowOff>47520</xdr:rowOff>
    </xdr:from>
    <xdr:to>
      <xdr:col>5</xdr:col>
      <xdr:colOff>1712880</xdr:colOff>
      <xdr:row>7</xdr:row>
      <xdr:rowOff>85680</xdr:rowOff>
    </xdr:to>
    <xdr:sp>
      <xdr:nvSpPr>
        <xdr:cNvPr id="16" name="CustomShape 1"/>
        <xdr:cNvSpPr/>
      </xdr:nvSpPr>
      <xdr:spPr>
        <a:xfrm>
          <a:off x="1609920" y="47520"/>
          <a:ext cx="796320" cy="228600"/>
        </a:xfrm>
        <a:custGeom>
          <a:avLst/>
          <a:gdLst/>
          <a:ahLst/>
          <a:rect l="0" t="0" r="r" b="b"/>
          <a:pathLst>
            <a:path w="2214"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06" y="636"/>
              </a:lnTo>
              <a:lnTo>
                <a:pt x="2107" y="636"/>
              </a:lnTo>
              <a:cubicBezTo>
                <a:pt x="2126" y="636"/>
                <a:pt x="2144" y="631"/>
                <a:pt x="2160" y="622"/>
              </a:cubicBezTo>
              <a:cubicBezTo>
                <a:pt x="2176" y="612"/>
                <a:pt x="2189" y="599"/>
                <a:pt x="2199" y="583"/>
              </a:cubicBezTo>
              <a:cubicBezTo>
                <a:pt x="2208" y="567"/>
                <a:pt x="2213" y="549"/>
                <a:pt x="2213" y="530"/>
              </a:cubicBezTo>
              <a:lnTo>
                <a:pt x="2212" y="106"/>
              </a:lnTo>
              <a:lnTo>
                <a:pt x="2213" y="106"/>
              </a:lnTo>
              <a:lnTo>
                <a:pt x="2213" y="106"/>
              </a:lnTo>
              <a:cubicBezTo>
                <a:pt x="2213" y="87"/>
                <a:pt x="2208" y="69"/>
                <a:pt x="2199" y="53"/>
              </a:cubicBezTo>
              <a:cubicBezTo>
                <a:pt x="2189" y="37"/>
                <a:pt x="2176" y="24"/>
                <a:pt x="2160" y="14"/>
              </a:cubicBezTo>
              <a:cubicBezTo>
                <a:pt x="2144" y="5"/>
                <a:pt x="2126"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57960</xdr:rowOff>
    </xdr:from>
    <xdr:to>
      <xdr:col>5</xdr:col>
      <xdr:colOff>685800</xdr:colOff>
      <xdr:row>13</xdr:row>
      <xdr:rowOff>267840</xdr:rowOff>
    </xdr:to>
    <xdr:sp>
      <xdr:nvSpPr>
        <xdr:cNvPr id="17" name="CustomShape 1"/>
        <xdr:cNvSpPr/>
      </xdr:nvSpPr>
      <xdr:spPr>
        <a:xfrm>
          <a:off x="682560" y="252468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764640</xdr:colOff>
      <xdr:row>13</xdr:row>
      <xdr:rowOff>57960</xdr:rowOff>
    </xdr:from>
    <xdr:to>
      <xdr:col>5</xdr:col>
      <xdr:colOff>1410840</xdr:colOff>
      <xdr:row>13</xdr:row>
      <xdr:rowOff>267840</xdr:rowOff>
    </xdr:to>
    <xdr:sp>
      <xdr:nvSpPr>
        <xdr:cNvPr id="18" name="CustomShape 1"/>
        <xdr:cNvSpPr/>
      </xdr:nvSpPr>
      <xdr:spPr>
        <a:xfrm>
          <a:off x="1407600" y="252468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61560</xdr:colOff>
      <xdr:row>6</xdr:row>
      <xdr:rowOff>75960</xdr:rowOff>
    </xdr:from>
    <xdr:to>
      <xdr:col>5</xdr:col>
      <xdr:colOff>857880</xdr:colOff>
      <xdr:row>7</xdr:row>
      <xdr:rowOff>114480</xdr:rowOff>
    </xdr:to>
    <xdr:sp>
      <xdr:nvSpPr>
        <xdr:cNvPr id="19" name="CustomShape 1"/>
        <xdr:cNvSpPr/>
      </xdr:nvSpPr>
      <xdr:spPr>
        <a:xfrm>
          <a:off x="704520" y="75960"/>
          <a:ext cx="796320" cy="228960"/>
        </a:xfrm>
        <a:custGeom>
          <a:avLst/>
          <a:gdLst/>
          <a:ahLst/>
          <a:rect l="0" t="0" r="r" b="b"/>
          <a:pathLst>
            <a:path w="2214"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06" y="637"/>
              </a:lnTo>
              <a:lnTo>
                <a:pt x="2107" y="637"/>
              </a:lnTo>
              <a:cubicBezTo>
                <a:pt x="2125" y="637"/>
                <a:pt x="2144" y="632"/>
                <a:pt x="2160" y="623"/>
              </a:cubicBezTo>
              <a:cubicBezTo>
                <a:pt x="2176" y="613"/>
                <a:pt x="2189" y="600"/>
                <a:pt x="2199" y="584"/>
              </a:cubicBezTo>
              <a:cubicBezTo>
                <a:pt x="2208" y="568"/>
                <a:pt x="2213" y="549"/>
                <a:pt x="2213" y="531"/>
              </a:cubicBezTo>
              <a:lnTo>
                <a:pt x="2213" y="106"/>
              </a:lnTo>
              <a:lnTo>
                <a:pt x="2213" y="106"/>
              </a:lnTo>
              <a:lnTo>
                <a:pt x="2213" y="106"/>
              </a:lnTo>
              <a:cubicBezTo>
                <a:pt x="2213" y="88"/>
                <a:pt x="2208" y="69"/>
                <a:pt x="2199" y="53"/>
              </a:cubicBezTo>
              <a:cubicBezTo>
                <a:pt x="2189" y="37"/>
                <a:pt x="2176" y="24"/>
                <a:pt x="2160" y="14"/>
              </a:cubicBezTo>
              <a:cubicBezTo>
                <a:pt x="2144" y="5"/>
                <a:pt x="2125"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956160</xdr:colOff>
      <xdr:row>6</xdr:row>
      <xdr:rowOff>66960</xdr:rowOff>
    </xdr:from>
    <xdr:to>
      <xdr:col>5</xdr:col>
      <xdr:colOff>1755000</xdr:colOff>
      <xdr:row>7</xdr:row>
      <xdr:rowOff>105120</xdr:rowOff>
    </xdr:to>
    <xdr:sp>
      <xdr:nvSpPr>
        <xdr:cNvPr id="20" name="CustomShape 1"/>
        <xdr:cNvSpPr/>
      </xdr:nvSpPr>
      <xdr:spPr>
        <a:xfrm>
          <a:off x="1599120" y="66960"/>
          <a:ext cx="798840" cy="228600"/>
        </a:xfrm>
        <a:custGeom>
          <a:avLst/>
          <a:gdLst/>
          <a:ahLst/>
          <a:rect l="0" t="0" r="r" b="b"/>
          <a:pathLst>
            <a:path w="2221"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4" y="636"/>
              </a:lnTo>
              <a:lnTo>
                <a:pt x="2114" y="636"/>
              </a:lnTo>
              <a:cubicBezTo>
                <a:pt x="2133" y="636"/>
                <a:pt x="2151" y="631"/>
                <a:pt x="2167" y="622"/>
              </a:cubicBezTo>
              <a:cubicBezTo>
                <a:pt x="2183" y="612"/>
                <a:pt x="2196" y="599"/>
                <a:pt x="2206" y="583"/>
              </a:cubicBezTo>
              <a:cubicBezTo>
                <a:pt x="2215" y="567"/>
                <a:pt x="2220" y="549"/>
                <a:pt x="2220" y="530"/>
              </a:cubicBezTo>
              <a:lnTo>
                <a:pt x="2220" y="106"/>
              </a:lnTo>
              <a:lnTo>
                <a:pt x="2220" y="106"/>
              </a:lnTo>
              <a:lnTo>
                <a:pt x="2220" y="106"/>
              </a:lnTo>
              <a:cubicBezTo>
                <a:pt x="2220" y="87"/>
                <a:pt x="2215" y="69"/>
                <a:pt x="2206" y="53"/>
              </a:cubicBezTo>
              <a:cubicBezTo>
                <a:pt x="2196" y="37"/>
                <a:pt x="2183" y="24"/>
                <a:pt x="2167" y="14"/>
              </a:cubicBezTo>
              <a:cubicBezTo>
                <a:pt x="2151" y="5"/>
                <a:pt x="2133" y="0"/>
                <a:pt x="2114"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10.xml"/>
</Relationships>
</file>

<file path=xl/worksheets/_rels/sheet11.xml.rels><?xml version="1.0" encoding="UTF-8"?>
<Relationships xmlns="http://schemas.openxmlformats.org/package/2006/relationships"><Relationship Id="rId1" Type="http://schemas.openxmlformats.org/officeDocument/2006/relationships/drawing" Target="../drawings/drawing11.xml"/>
</Relationships>
</file>

<file path=xl/worksheets/_rels/sheet12.xml.rels><?xml version="1.0" encoding="UTF-8"?>
<Relationships xmlns="http://schemas.openxmlformats.org/package/2006/relationships"><Relationship Id="rId1" Type="http://schemas.openxmlformats.org/officeDocument/2006/relationships/drawing" Target="../drawings/drawing12.xml"/>
</Relationships>
</file>

<file path=xl/worksheets/_rels/sheet13.xml.rels><?xml version="1.0" encoding="UTF-8"?>
<Relationships xmlns="http://schemas.openxmlformats.org/package/2006/relationships"><Relationship Id="rId1" Type="http://schemas.openxmlformats.org/officeDocument/2006/relationships/drawing" Target="../drawings/drawing13.xml"/>
</Relationships>
</file>

<file path=xl/worksheets/_rels/sheet14.xml.rels><?xml version="1.0" encoding="UTF-8"?>
<Relationships xmlns="http://schemas.openxmlformats.org/package/2006/relationships"><Relationship Id="rId1" Type="http://schemas.openxmlformats.org/officeDocument/2006/relationships/drawing" Target="../drawings/drawing14.xml"/>
</Relationships>
</file>

<file path=xl/worksheets/_rels/sheet15.xml.rels><?xml version="1.0" encoding="UTF-8"?>
<Relationships xmlns="http://schemas.openxmlformats.org/package/2006/relationships"><Relationship Id="rId1" Type="http://schemas.openxmlformats.org/officeDocument/2006/relationships/drawing" Target="../drawings/drawing15.xml"/>
</Relationships>
</file>

<file path=xl/worksheets/_rels/sheet16.xml.rels><?xml version="1.0" encoding="UTF-8"?>
<Relationships xmlns="http://schemas.openxmlformats.org/package/2006/relationships"><Relationship Id="rId1" Type="http://schemas.openxmlformats.org/officeDocument/2006/relationships/drawing" Target="../drawings/drawing16.xml"/>
</Relationships>
</file>

<file path=xl/worksheets/_rels/sheet17.xml.rels><?xml version="1.0" encoding="UTF-8"?>
<Relationships xmlns="http://schemas.openxmlformats.org/package/2006/relationships"><Relationship Id="rId1" Type="http://schemas.openxmlformats.org/officeDocument/2006/relationships/drawing" Target="../drawings/drawing17.xml"/>
</Relationships>
</file>

<file path=xl/worksheets/_rels/sheet18.xml.rels><?xml version="1.0" encoding="UTF-8"?>
<Relationships xmlns="http://schemas.openxmlformats.org/package/2006/relationships"><Relationship Id="rId1" Type="http://schemas.openxmlformats.org/officeDocument/2006/relationships/drawing" Target="../drawings/drawing18.xml"/>
</Relationships>
</file>

<file path=xl/worksheets/_rels/sheet19.xml.rels><?xml version="1.0" encoding="UTF-8"?>
<Relationships xmlns="http://schemas.openxmlformats.org/package/2006/relationships"><Relationship Id="rId1" Type="http://schemas.openxmlformats.org/officeDocument/2006/relationships/drawing" Target="../drawings/drawing19.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20.xml.rels><?xml version="1.0" encoding="UTF-8"?>
<Relationships xmlns="http://schemas.openxmlformats.org/package/2006/relationships"><Relationship Id="rId1" Type="http://schemas.openxmlformats.org/officeDocument/2006/relationships/drawing" Target="../drawings/drawing20.xml"/>
</Relationships>
</file>

<file path=xl/worksheets/_rels/sheet21.xml.rels><?xml version="1.0" encoding="UTF-8"?>
<Relationships xmlns="http://schemas.openxmlformats.org/package/2006/relationships"><Relationship Id="rId1" Type="http://schemas.openxmlformats.org/officeDocument/2006/relationships/drawing" Target="../drawings/drawing21.xml"/>
</Relationships>
</file>

<file path=xl/worksheets/_rels/sheet22.xml.rels><?xml version="1.0" encoding="UTF-8"?>
<Relationships xmlns="http://schemas.openxmlformats.org/package/2006/relationships"><Relationship Id="rId1" Type="http://schemas.openxmlformats.org/officeDocument/2006/relationships/drawing" Target="../drawings/drawing22.xml"/>
</Relationships>
</file>

<file path=xl/worksheets/_rels/sheet23.xml.rels><?xml version="1.0" encoding="UTF-8"?>
<Relationships xmlns="http://schemas.openxmlformats.org/package/2006/relationships"><Relationship Id="rId1" Type="http://schemas.openxmlformats.org/officeDocument/2006/relationships/drawing" Target="../drawings/drawing23.xml"/>
</Relationships>
</file>

<file path=xl/worksheets/_rels/sheet24.xml.rels><?xml version="1.0" encoding="UTF-8"?>
<Relationships xmlns="http://schemas.openxmlformats.org/package/2006/relationships"><Relationship Id="rId1" Type="http://schemas.openxmlformats.org/officeDocument/2006/relationships/drawing" Target="../drawings/drawing24.xml"/>
</Relationships>
</file>

<file path=xl/worksheets/_rels/sheet25.xml.rels><?xml version="1.0" encoding="UTF-8"?>
<Relationships xmlns="http://schemas.openxmlformats.org/package/2006/relationships"><Relationship Id="rId1" Type="http://schemas.openxmlformats.org/officeDocument/2006/relationships/drawing" Target="../drawings/drawing25.xml"/>
</Relationships>
</file>

<file path=xl/worksheets/_rels/sheet26.xml.rels><?xml version="1.0" encoding="UTF-8"?>
<Relationships xmlns="http://schemas.openxmlformats.org/package/2006/relationships"><Relationship Id="rId1" Type="http://schemas.openxmlformats.org/officeDocument/2006/relationships/drawing" Target="../drawings/drawing26.xml"/>
</Relationships>
</file>

<file path=xl/worksheets/_rels/sheet27.xml.rels><?xml version="1.0" encoding="UTF-8"?>
<Relationships xmlns="http://schemas.openxmlformats.org/package/2006/relationships"><Relationship Id="rId1" Type="http://schemas.openxmlformats.org/officeDocument/2006/relationships/drawing" Target="../drawings/drawing27.xml"/>
</Relationships>
</file>

<file path=xl/worksheets/_rels/sheet28.xml.rels><?xml version="1.0" encoding="UTF-8"?>
<Relationships xmlns="http://schemas.openxmlformats.org/package/2006/relationships"><Relationship Id="rId1" Type="http://schemas.openxmlformats.org/officeDocument/2006/relationships/drawing" Target="../drawings/drawing28.xml"/>
</Relationships>
</file>

<file path=xl/worksheets/_rels/sheet29.xml.rels><?xml version="1.0" encoding="UTF-8"?>
<Relationships xmlns="http://schemas.openxmlformats.org/package/2006/relationships"><Relationship Id="rId1" Type="http://schemas.openxmlformats.org/officeDocument/2006/relationships/drawing" Target="../drawings/drawing29.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30.xml.rels><?xml version="1.0" encoding="UTF-8"?>
<Relationships xmlns="http://schemas.openxmlformats.org/package/2006/relationships"><Relationship Id="rId1" Type="http://schemas.openxmlformats.org/officeDocument/2006/relationships/drawing" Target="../drawings/drawing30.xml"/>
</Relationships>
</file>

<file path=xl/worksheets/_rels/sheet31.xml.rels><?xml version="1.0" encoding="UTF-8"?>
<Relationships xmlns="http://schemas.openxmlformats.org/package/2006/relationships"><Relationship Id="rId1" Type="http://schemas.openxmlformats.org/officeDocument/2006/relationships/drawing" Target="../drawings/drawing31.xml"/>
</Relationships>
</file>

<file path=xl/worksheets/_rels/sheet32.xml.rels><?xml version="1.0" encoding="UTF-8"?>
<Relationships xmlns="http://schemas.openxmlformats.org/package/2006/relationships"><Relationship Id="rId1" Type="http://schemas.openxmlformats.org/officeDocument/2006/relationships/drawing" Target="../drawings/drawing32.xml"/>
</Relationships>
</file>

<file path=xl/worksheets/_rels/sheet33.xml.rels><?xml version="1.0" encoding="UTF-8"?>
<Relationships xmlns="http://schemas.openxmlformats.org/package/2006/relationships"><Relationship Id="rId1" Type="http://schemas.openxmlformats.org/officeDocument/2006/relationships/drawing" Target="../drawings/drawing33.xml"/>
</Relationships>
</file>

<file path=xl/worksheets/_rels/sheet34.xml.rels><?xml version="1.0" encoding="UTF-8"?>
<Relationships xmlns="http://schemas.openxmlformats.org/package/2006/relationships"><Relationship Id="rId1" Type="http://schemas.openxmlformats.org/officeDocument/2006/relationships/drawing" Target="../drawings/drawing34.xml"/>
</Relationships>
</file>

<file path=xl/worksheets/_rels/sheet36.xml.rels><?xml version="1.0" encoding="UTF-8"?>
<Relationships xmlns="http://schemas.openxmlformats.org/package/2006/relationships"><Relationship Id="rId1" Type="http://schemas.openxmlformats.org/officeDocument/2006/relationships/drawing" Target="../drawings/drawing35.xml"/>
</Relationships>
</file>

<file path=xl/worksheets/_rels/sheet37.xml.rels><?xml version="1.0" encoding="UTF-8"?>
<Relationships xmlns="http://schemas.openxmlformats.org/package/2006/relationships"><Relationship Id="rId1" Type="http://schemas.openxmlformats.org/officeDocument/2006/relationships/drawing" Target="../drawings/drawing36.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drawing" Target="../drawings/drawing8.xml"/>
</Relationships>
</file>

<file path=xl/worksheets/_rels/sheet9.xml.rels><?xml version="1.0" encoding="UTF-8"?>
<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D1:J61"/>
  <sheetViews>
    <sheetView showFormulas="false" showGridLines="false" showRowColHeaders="true" showZeros="true" rightToLeft="false" tabSelected="false" showOutlineSymbols="true" defaultGridColor="true" view="normal" topLeftCell="A10" colorId="64" zoomScale="100" zoomScaleNormal="100" zoomScalePageLayoutView="100" workbookViewId="0">
      <selection pane="topLeft" activeCell="A1" activeCellId="0" sqref="A1"/>
    </sheetView>
  </sheetViews>
  <sheetFormatPr defaultColWidth="9.13671875" defaultRowHeight="15" zeroHeight="true" outlineLevelRow="0" outlineLevelCol="0"/>
  <cols>
    <col collapsed="false" customWidth="true" hidden="false" outlineLevel="0" max="1" min="1" style="0" width="2.7"/>
    <col collapsed="false" customWidth="true" hidden="false" outlineLevel="0" max="2" min="2" style="0" width="2.99"/>
    <col collapsed="false" customWidth="true" hidden="false" outlineLevel="0" max="3" min="3" style="0" width="2.7"/>
    <col collapsed="false" customWidth="true" hidden="false" outlineLevel="0" max="4" min="4" style="0" width="7.98"/>
    <col collapsed="false" customWidth="true" hidden="false" outlineLevel="0" max="5" min="5" style="0" width="12.12"/>
    <col collapsed="false" customWidth="true" hidden="false" outlineLevel="0" max="6" min="6" style="0" width="16.54"/>
    <col collapsed="false" customWidth="true" hidden="false" outlineLevel="0" max="7" min="7" style="0" width="16.97"/>
    <col collapsed="false" customWidth="true" hidden="false" outlineLevel="0" max="8" min="8" style="0" width="12.83"/>
    <col collapsed="false" customWidth="true" hidden="false" outlineLevel="0" max="9" min="9" style="0" width="15.27"/>
    <col collapsed="false" customWidth="true" hidden="false" outlineLevel="0" max="10" min="10" style="0" width="20.11"/>
    <col collapsed="false" customWidth="true" hidden="false" outlineLevel="0" max="11" min="11" style="0" width="4.41"/>
    <col collapsed="false" customWidth="true" hidden="false" outlineLevel="0" max="12" min="12" style="0" width="3.84"/>
    <col collapsed="false" customWidth="true" hidden="false" outlineLevel="0" max="13" min="13" style="0" width="5.13"/>
    <col collapsed="false" customWidth="false" hidden="true" outlineLevel="0" max="257" min="14" style="0" width="9.13"/>
  </cols>
  <sheetData>
    <row r="1" customFormat="false" ht="15" hidden="false" customHeight="true" outlineLevel="0" collapsed="false"/>
    <row r="2" customFormat="false" ht="15" hidden="false" customHeight="true" outlineLevel="0" collapsed="false">
      <c r="I2" s="1"/>
    </row>
    <row r="3" customFormat="false" ht="15" hidden="false" customHeight="true" outlineLevel="0" collapsed="false">
      <c r="I3" s="1"/>
    </row>
    <row r="4" customFormat="false" ht="15" hidden="false" customHeight="true" outlineLevel="0" collapsed="false">
      <c r="I4" s="1"/>
    </row>
    <row r="5" customFormat="false" ht="15" hidden="false" customHeight="true" outlineLevel="0" collapsed="false">
      <c r="I5" s="1"/>
    </row>
    <row r="6" customFormat="false" ht="15" hidden="false" customHeight="true" outlineLevel="0" collapsed="false">
      <c r="E6" s="2" t="s">
        <v>0</v>
      </c>
      <c r="F6" s="2"/>
      <c r="G6" s="2"/>
      <c r="H6" s="2"/>
      <c r="I6" s="2"/>
    </row>
    <row r="7" customFormat="false" ht="15" hidden="false" customHeight="true" outlineLevel="0" collapsed="false">
      <c r="E7" s="3" t="s">
        <v>1</v>
      </c>
      <c r="F7" s="4" t="s">
        <v>2</v>
      </c>
      <c r="G7" s="4"/>
      <c r="H7" s="4"/>
      <c r="I7" s="4"/>
    </row>
    <row r="8" customFormat="false" ht="15" hidden="false" customHeight="true" outlineLevel="0" collapsed="false">
      <c r="E8" s="3" t="s">
        <v>3</v>
      </c>
      <c r="F8" s="4" t="s">
        <v>4</v>
      </c>
      <c r="G8" s="4"/>
      <c r="H8" s="4"/>
      <c r="I8" s="4"/>
    </row>
    <row r="9" customFormat="false" ht="15" hidden="false" customHeight="true" outlineLevel="0" collapsed="false">
      <c r="E9" s="3" t="s">
        <v>5</v>
      </c>
      <c r="F9" s="4" t="s">
        <v>6</v>
      </c>
      <c r="G9" s="4"/>
      <c r="H9" s="4"/>
      <c r="I9" s="4"/>
    </row>
    <row r="10" customFormat="false" ht="15" hidden="false" customHeight="true" outlineLevel="0" collapsed="false">
      <c r="E10" s="3" t="s">
        <v>7</v>
      </c>
      <c r="F10" s="4" t="s">
        <v>8</v>
      </c>
      <c r="G10" s="4"/>
      <c r="H10" s="4"/>
      <c r="I10" s="4"/>
    </row>
    <row r="11" customFormat="false" ht="15" hidden="false" customHeight="true" outlineLevel="0" collapsed="false">
      <c r="I11" s="1"/>
    </row>
    <row r="12" customFormat="false" ht="15" hidden="false" customHeight="true" outlineLevel="0" collapsed="false">
      <c r="I12" s="1"/>
    </row>
    <row r="13" customFormat="false" ht="15" hidden="false" customHeight="true" outlineLevel="0" collapsed="false">
      <c r="D13" s="5" t="s">
        <v>9</v>
      </c>
      <c r="E13" s="5"/>
      <c r="F13" s="5"/>
      <c r="G13" s="5"/>
      <c r="H13" s="5"/>
      <c r="I13" s="5"/>
      <c r="J13" s="5"/>
    </row>
    <row r="14" customFormat="false" ht="27.75" hidden="false" customHeight="true" outlineLevel="0" collapsed="false">
      <c r="D14" s="6" t="s">
        <v>10</v>
      </c>
      <c r="E14" s="6"/>
      <c r="F14" s="6"/>
      <c r="G14" s="6"/>
      <c r="H14" s="6"/>
      <c r="I14" s="6"/>
      <c r="J14" s="6"/>
    </row>
    <row r="15" customFormat="false" ht="45" hidden="false" customHeight="true" outlineLevel="0" collapsed="false">
      <c r="D15" s="7" t="s">
        <v>11</v>
      </c>
      <c r="E15" s="7"/>
      <c r="F15" s="7"/>
      <c r="G15" s="7"/>
      <c r="H15" s="7"/>
      <c r="I15" s="7"/>
      <c r="J15" s="7"/>
    </row>
    <row r="16" customFormat="false" ht="15" hidden="false" customHeight="true" outlineLevel="0" collapsed="false">
      <c r="D16" s="8"/>
      <c r="E16" s="8"/>
      <c r="F16" s="8"/>
      <c r="G16" s="8"/>
      <c r="H16" s="8"/>
      <c r="I16" s="9"/>
      <c r="J16" s="8"/>
    </row>
    <row r="17" customFormat="false" ht="15" hidden="false" customHeight="true" outlineLevel="0" collapsed="false">
      <c r="I17" s="1"/>
    </row>
    <row r="18" customFormat="false" ht="15.75" hidden="false" customHeight="true" outlineLevel="0" collapsed="false">
      <c r="D18" s="10" t="s">
        <v>12</v>
      </c>
      <c r="E18" s="10"/>
      <c r="F18" s="10"/>
      <c r="G18" s="10"/>
      <c r="H18" s="10"/>
      <c r="I18" s="10"/>
      <c r="J18" s="10"/>
    </row>
    <row r="19" customFormat="false" ht="18" hidden="false" customHeight="true" outlineLevel="0" collapsed="false">
      <c r="D19" s="11" t="s">
        <v>13</v>
      </c>
      <c r="E19" s="11"/>
      <c r="F19" s="11"/>
      <c r="G19" s="11"/>
      <c r="H19" s="11"/>
      <c r="I19" s="11"/>
      <c r="J19" s="11"/>
    </row>
    <row r="20" customFormat="false" ht="16.5" hidden="false" customHeight="true" outlineLevel="0" collapsed="false">
      <c r="D20" s="12" t="s">
        <v>14</v>
      </c>
      <c r="E20" s="12"/>
      <c r="F20" s="12"/>
      <c r="G20" s="12"/>
      <c r="H20" s="12"/>
      <c r="I20" s="12"/>
      <c r="J20" s="12"/>
    </row>
    <row r="21" customFormat="false" ht="16.5" hidden="false" customHeight="true" outlineLevel="0" collapsed="false">
      <c r="D21" s="13" t="s">
        <v>15</v>
      </c>
      <c r="E21" s="13"/>
      <c r="F21" s="13"/>
      <c r="G21" s="13"/>
      <c r="H21" s="13"/>
      <c r="I21" s="13"/>
      <c r="J21" s="13"/>
    </row>
    <row r="22" customFormat="false" ht="18.75" hidden="false" customHeight="true" outlineLevel="0" collapsed="false">
      <c r="D22" s="13" t="s">
        <v>16</v>
      </c>
      <c r="E22" s="13"/>
      <c r="F22" s="13"/>
      <c r="G22" s="13"/>
      <c r="H22" s="13"/>
      <c r="I22" s="13"/>
      <c r="J22" s="13"/>
    </row>
    <row r="23" customFormat="false" ht="28.5" hidden="false" customHeight="true" outlineLevel="0" collapsed="false">
      <c r="D23" s="14" t="s">
        <v>17</v>
      </c>
      <c r="E23" s="14"/>
      <c r="F23" s="14"/>
      <c r="G23" s="14"/>
      <c r="H23" s="14"/>
      <c r="I23" s="14"/>
      <c r="J23" s="14"/>
    </row>
    <row r="24" customFormat="false" ht="15" hidden="false" customHeight="true" outlineLevel="0" collapsed="false">
      <c r="I24" s="1"/>
    </row>
    <row r="25" customFormat="false" ht="15" hidden="false" customHeight="true" outlineLevel="0" collapsed="false">
      <c r="I25" s="1"/>
    </row>
    <row r="26" customFormat="false" ht="15.75" hidden="false" customHeight="true" outlineLevel="0" collapsed="false">
      <c r="D26" s="15" t="s">
        <v>18</v>
      </c>
      <c r="E26" s="15"/>
      <c r="F26" s="15"/>
      <c r="G26" s="15"/>
      <c r="H26" s="15"/>
      <c r="I26" s="15"/>
      <c r="J26" s="15"/>
    </row>
    <row r="27" customFormat="false" ht="15" hidden="false" customHeight="true" outlineLevel="0" collapsed="false">
      <c r="D27" s="16" t="n">
        <v>1</v>
      </c>
      <c r="E27" s="17" t="s">
        <v>19</v>
      </c>
      <c r="F27" s="17"/>
      <c r="G27" s="17"/>
      <c r="H27" s="17"/>
      <c r="I27" s="17"/>
      <c r="J27" s="18" t="s">
        <v>20</v>
      </c>
    </row>
    <row r="28" customFormat="false" ht="15" hidden="false" customHeight="true" outlineLevel="0" collapsed="false">
      <c r="D28" s="16" t="n">
        <v>2</v>
      </c>
      <c r="E28" s="17" t="s">
        <v>21</v>
      </c>
      <c r="F28" s="17"/>
      <c r="G28" s="17"/>
      <c r="H28" s="17"/>
      <c r="I28" s="17"/>
      <c r="J28" s="18" t="s">
        <v>21</v>
      </c>
    </row>
    <row r="29" customFormat="false" ht="15" hidden="false" customHeight="true" outlineLevel="0" collapsed="false">
      <c r="D29" s="16" t="n">
        <v>3</v>
      </c>
      <c r="E29" s="17" t="s">
        <v>22</v>
      </c>
      <c r="F29" s="17"/>
      <c r="G29" s="17"/>
      <c r="H29" s="17"/>
      <c r="I29" s="17"/>
      <c r="J29" s="18" t="s">
        <v>22</v>
      </c>
    </row>
    <row r="30" customFormat="false" ht="15" hidden="false" customHeight="true" outlineLevel="0" collapsed="false">
      <c r="D30" s="16" t="n">
        <v>4</v>
      </c>
      <c r="E30" s="17" t="s">
        <v>23</v>
      </c>
      <c r="F30" s="17"/>
      <c r="G30" s="17"/>
      <c r="H30" s="17"/>
      <c r="I30" s="17"/>
      <c r="J30" s="18" t="s">
        <v>23</v>
      </c>
    </row>
    <row r="31" customFormat="false" ht="15" hidden="false" customHeight="true" outlineLevel="0" collapsed="false">
      <c r="D31" s="19"/>
      <c r="E31" s="19"/>
      <c r="F31" s="19"/>
      <c r="G31" s="19"/>
      <c r="H31" s="19"/>
      <c r="I31" s="20"/>
      <c r="J31" s="19"/>
    </row>
    <row r="32" customFormat="false" ht="15" hidden="false" customHeight="true" outlineLevel="0" collapsed="false">
      <c r="I32" s="1"/>
    </row>
    <row r="33" customFormat="false" ht="18" hidden="false" customHeight="true" outlineLevel="0" collapsed="false">
      <c r="D33" s="10" t="s">
        <v>24</v>
      </c>
      <c r="E33" s="10"/>
      <c r="F33" s="10"/>
      <c r="G33" s="10"/>
      <c r="H33" s="10"/>
      <c r="I33" s="10"/>
      <c r="J33" s="10"/>
    </row>
    <row r="34" customFormat="false" ht="60" hidden="false" customHeight="true" outlineLevel="0" collapsed="false">
      <c r="D34" s="21" t="s">
        <v>25</v>
      </c>
      <c r="E34" s="21"/>
      <c r="F34" s="21"/>
      <c r="G34" s="21"/>
      <c r="H34" s="21"/>
      <c r="I34" s="21"/>
      <c r="J34" s="21"/>
    </row>
    <row r="35" customFormat="false" ht="49.5" hidden="false" customHeight="true" outlineLevel="0" collapsed="false">
      <c r="D35" s="22" t="s">
        <v>26</v>
      </c>
      <c r="E35" s="22"/>
      <c r="F35" s="22"/>
      <c r="G35" s="22"/>
      <c r="H35" s="22"/>
      <c r="I35" s="22"/>
      <c r="J35" s="22"/>
    </row>
    <row r="36" customFormat="false" ht="53.25" hidden="false" customHeight="true" outlineLevel="0" collapsed="false">
      <c r="D36" s="22" t="s">
        <v>27</v>
      </c>
      <c r="E36" s="22"/>
      <c r="F36" s="22"/>
      <c r="G36" s="22"/>
      <c r="H36" s="22"/>
      <c r="I36" s="22"/>
      <c r="J36" s="22"/>
    </row>
    <row r="37" customFormat="false" ht="30" hidden="false" customHeight="true" outlineLevel="0" collapsed="false">
      <c r="D37" s="11" t="s">
        <v>28</v>
      </c>
      <c r="E37" s="11"/>
      <c r="F37" s="11"/>
      <c r="G37" s="11"/>
      <c r="H37" s="11"/>
      <c r="I37" s="11"/>
      <c r="J37" s="11"/>
    </row>
    <row r="38" customFormat="false" ht="56.25" hidden="false" customHeight="true" outlineLevel="0" collapsed="false">
      <c r="D38" s="23" t="s">
        <v>29</v>
      </c>
      <c r="E38" s="23"/>
      <c r="F38" s="23"/>
      <c r="G38" s="23"/>
      <c r="H38" s="23"/>
      <c r="I38" s="23"/>
      <c r="J38" s="23"/>
    </row>
    <row r="39" customFormat="false" ht="84.75" hidden="false" customHeight="true" outlineLevel="0" collapsed="false">
      <c r="D39" s="23" t="s">
        <v>30</v>
      </c>
      <c r="E39" s="23"/>
      <c r="F39" s="23"/>
      <c r="G39" s="23"/>
      <c r="H39" s="23"/>
      <c r="I39" s="23"/>
      <c r="J39" s="23"/>
    </row>
    <row r="40" customFormat="false" ht="61.5" hidden="false" customHeight="true" outlineLevel="0" collapsed="false">
      <c r="D40" s="24" t="s">
        <v>31</v>
      </c>
      <c r="E40" s="24"/>
      <c r="F40" s="24"/>
      <c r="G40" s="24"/>
      <c r="H40" s="24"/>
      <c r="I40" s="24"/>
      <c r="J40" s="24"/>
    </row>
    <row r="41" customFormat="false" ht="15" hidden="false" customHeight="true" outlineLevel="0" collapsed="false">
      <c r="I41" s="1"/>
    </row>
    <row r="42" customFormat="false" ht="15" hidden="false" customHeight="true" outlineLevel="0" collapsed="false">
      <c r="I42" s="1"/>
    </row>
    <row r="43" customFormat="false" ht="15.75" hidden="false" customHeight="true" outlineLevel="0" collapsed="false">
      <c r="D43" s="15" t="s">
        <v>32</v>
      </c>
      <c r="E43" s="15"/>
      <c r="F43" s="15"/>
      <c r="G43" s="15"/>
      <c r="H43" s="15"/>
      <c r="I43" s="15"/>
      <c r="J43" s="15"/>
    </row>
    <row r="44" customFormat="false" ht="20.1" hidden="false" customHeight="true" outlineLevel="0" collapsed="false">
      <c r="D44" s="25" t="s">
        <v>33</v>
      </c>
      <c r="E44" s="25"/>
      <c r="F44" s="25"/>
      <c r="G44" s="25"/>
      <c r="H44" s="25"/>
      <c r="I44" s="25"/>
      <c r="J44" s="25"/>
    </row>
    <row r="45" customFormat="false" ht="20.1" hidden="false" customHeight="true" outlineLevel="0" collapsed="false">
      <c r="D45" s="25" t="s">
        <v>34</v>
      </c>
      <c r="E45" s="25"/>
      <c r="F45" s="25"/>
      <c r="G45" s="25"/>
      <c r="H45" s="25"/>
      <c r="I45" s="25"/>
      <c r="J45" s="25"/>
    </row>
    <row r="46" customFormat="false" ht="20.1" hidden="false" customHeight="true" outlineLevel="0" collapsed="false">
      <c r="D46" s="25" t="s">
        <v>35</v>
      </c>
      <c r="E46" s="25"/>
      <c r="F46" s="25"/>
      <c r="G46" s="25"/>
      <c r="H46" s="25"/>
      <c r="I46" s="25"/>
      <c r="J46" s="25"/>
    </row>
    <row r="47" customFormat="false" ht="42" hidden="false" customHeight="true" outlineLevel="0" collapsed="false">
      <c r="D47" s="25" t="s">
        <v>36</v>
      </c>
      <c r="E47" s="25"/>
      <c r="F47" s="25"/>
      <c r="G47" s="25"/>
      <c r="H47" s="25"/>
      <c r="I47" s="25"/>
      <c r="J47" s="25"/>
    </row>
    <row r="48" customFormat="false" ht="38.25" hidden="false" customHeight="true" outlineLevel="0" collapsed="false">
      <c r="D48" s="25" t="s">
        <v>37</v>
      </c>
      <c r="E48" s="25"/>
      <c r="F48" s="25"/>
      <c r="G48" s="25"/>
      <c r="H48" s="25"/>
      <c r="I48" s="25"/>
      <c r="J48" s="25"/>
    </row>
    <row r="49" customFormat="false" ht="38.25" hidden="false" customHeight="true" outlineLevel="0" collapsed="false">
      <c r="D49" s="24" t="s">
        <v>38</v>
      </c>
      <c r="E49" s="24"/>
      <c r="F49" s="24"/>
      <c r="G49" s="24"/>
      <c r="H49" s="24"/>
      <c r="I49" s="24"/>
      <c r="J49" s="24"/>
    </row>
    <row r="50" customFormat="false" ht="38.25" hidden="false" customHeight="true" outlineLevel="0" collapsed="false">
      <c r="D50" s="24" t="s">
        <v>39</v>
      </c>
      <c r="E50" s="24"/>
      <c r="F50" s="24"/>
      <c r="G50" s="24"/>
      <c r="H50" s="24"/>
      <c r="I50" s="24"/>
      <c r="J50" s="24"/>
    </row>
    <row r="51" customFormat="false" ht="25.5" hidden="false" customHeight="true" outlineLevel="0" collapsed="false">
      <c r="D51" s="24" t="s">
        <v>40</v>
      </c>
      <c r="E51" s="24"/>
      <c r="F51" s="24"/>
      <c r="G51" s="24"/>
      <c r="H51" s="24"/>
      <c r="I51" s="24"/>
      <c r="J51" s="24"/>
    </row>
    <row r="52" customFormat="false" ht="27.75" hidden="false" customHeight="true" outlineLevel="0" collapsed="false">
      <c r="D52" s="25" t="s">
        <v>41</v>
      </c>
      <c r="E52" s="25"/>
      <c r="F52" s="25"/>
      <c r="G52" s="25"/>
      <c r="H52" s="25"/>
      <c r="I52" s="25"/>
      <c r="J52" s="25"/>
    </row>
    <row r="53" customFormat="false" ht="15" hidden="false" customHeight="true" outlineLevel="0" collapsed="false">
      <c r="I53" s="1"/>
    </row>
    <row r="54" customFormat="false" ht="15" hidden="false" customHeight="true" outlineLevel="0" collapsed="false">
      <c r="I54" s="1"/>
    </row>
    <row r="55" customFormat="false" ht="15" hidden="false" customHeight="true" outlineLevel="0" collapsed="false">
      <c r="I55" s="1"/>
    </row>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sheetData>
  <sheetProtection sheet="true" password="f884" objects="true" scenarios="true"/>
  <mergeCells count="37">
    <mergeCell ref="E6:I6"/>
    <mergeCell ref="F7:I7"/>
    <mergeCell ref="F8:I8"/>
    <mergeCell ref="F9:I9"/>
    <mergeCell ref="F10:I10"/>
    <mergeCell ref="D13:J13"/>
    <mergeCell ref="D14:J14"/>
    <mergeCell ref="D15:J15"/>
    <mergeCell ref="D18:J18"/>
    <mergeCell ref="D19:J19"/>
    <mergeCell ref="D20:J20"/>
    <mergeCell ref="D21:J21"/>
    <mergeCell ref="D22:J22"/>
    <mergeCell ref="D23:J23"/>
    <mergeCell ref="D26:J26"/>
    <mergeCell ref="E27:I27"/>
    <mergeCell ref="E28:I28"/>
    <mergeCell ref="E29:I29"/>
    <mergeCell ref="E30:I30"/>
    <mergeCell ref="D33:J33"/>
    <mergeCell ref="D34:J34"/>
    <mergeCell ref="D35:J35"/>
    <mergeCell ref="D36:J36"/>
    <mergeCell ref="D37:J37"/>
    <mergeCell ref="D38:J38"/>
    <mergeCell ref="D39:J39"/>
    <mergeCell ref="D40:J40"/>
    <mergeCell ref="D43:J43"/>
    <mergeCell ref="D44:J44"/>
    <mergeCell ref="D45:J45"/>
    <mergeCell ref="D46:J46"/>
    <mergeCell ref="D47:J47"/>
    <mergeCell ref="D48:J48"/>
    <mergeCell ref="D49:J49"/>
    <mergeCell ref="D50:J50"/>
    <mergeCell ref="D51:J51"/>
    <mergeCell ref="D52:J52"/>
  </mergeCells>
  <hyperlinks>
    <hyperlink ref="F7" location="Index!E13" display="Overview"/>
    <hyperlink ref="F8" location="Index!E18" display="Before you begin"/>
    <hyperlink ref="F9" location="Index!E26" display="Index"/>
    <hyperlink ref="F10" location="Index!E33" display="Steps for filing Shareholding Pattern"/>
    <hyperlink ref="J27" location="GeneralInfo!A1" display="General Info"/>
    <hyperlink ref="J28" location="Declaration!A1" display="Declaration"/>
    <hyperlink ref="J29" location="Summary!A1" display="Summary"/>
    <hyperlink ref="J30" location="'Shareholding Pattern'!A1" display="Shareholding Pattern"/>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D1:AV16"/>
  <sheetViews>
    <sheetView showFormulas="false" showGridLines="false" showRowColHeaders="true" showZeros="true" rightToLeft="false" tabSelected="false" showOutlineSymbols="true" defaultGridColor="true" view="normal" topLeftCell="D1" colorId="64" zoomScale="85" zoomScaleNormal="85" zoomScalePageLayoutView="100" workbookViewId="0">
      <selection pane="topLeft" activeCell="E16" activeCellId="0" sqref="E16"/>
    </sheetView>
  </sheetViews>
  <sheetFormatPr defaultColWidth="0.9921875" defaultRowHeight="15" zeroHeight="false" outlineLevelRow="0" outlineLevelCol="0"/>
  <cols>
    <col collapsed="false" customWidth="true" hidden="false" outlineLevel="0" max="1" min="1" style="0" width="2.28"/>
    <col collapsed="false" customWidth="true" hidden="true" outlineLevel="0" max="2" min="2" style="0" width="2.13"/>
    <col collapsed="false" customWidth="true" hidden="true" outlineLevel="0" max="3" min="3" style="0" width="1.99"/>
    <col collapsed="false" customWidth="true" hidden="false" outlineLevel="0" max="4" min="4" style="0" width="9.69"/>
    <col collapsed="false" customWidth="true" hidden="false" outlineLevel="0" max="5" min="5" style="0" width="33.24"/>
    <col collapsed="false" customWidth="true" hidden="true" outlineLevel="0" max="6" min="6" style="0" width="35.66"/>
    <col collapsed="false" customWidth="true" hidden="false" outlineLevel="0" max="7" min="7" style="0" width="37.95"/>
    <col collapsed="false" customWidth="true" hidden="false" outlineLevel="0" max="8" min="8" style="0" width="13.69"/>
    <col collapsed="false" customWidth="true" hidden="false" outlineLevel="0" max="10" min="9" style="0" width="14.54"/>
    <col collapsed="false" customWidth="true" hidden="true" outlineLevel="0" max="11" min="11" style="0" width="14.54"/>
    <col collapsed="false" customWidth="true" hidden="true" outlineLevel="0" max="12" min="12" style="0" width="15.54"/>
    <col collapsed="false" customWidth="true" hidden="false" outlineLevel="0" max="13" min="13" style="0" width="13.55"/>
    <col collapsed="false" customWidth="true" hidden="false" outlineLevel="0" max="14" min="14" style="0" width="16.68"/>
    <col collapsed="false" customWidth="true" hidden="false" outlineLevel="0" max="15" min="15" style="0" width="15.97"/>
    <col collapsed="false" customWidth="true" hidden="true" outlineLevel="0" max="16" min="16" style="0" width="15.68"/>
    <col collapsed="false" customWidth="true" hidden="false" outlineLevel="0" max="17" min="17" style="0" width="16.12"/>
    <col collapsed="false" customWidth="true" hidden="false" outlineLevel="0" max="18" min="18" style="0" width="11.98"/>
    <col collapsed="false" customWidth="true" hidden="true" outlineLevel="0" max="20" min="19" style="0" width="14.54"/>
    <col collapsed="false" customWidth="true" hidden="true" outlineLevel="0" max="21" min="21" style="0" width="19.12"/>
    <col collapsed="false" customWidth="true" hidden="false" outlineLevel="0" max="22" min="22" style="0" width="15.4"/>
    <col collapsed="false" customWidth="true" hidden="true" outlineLevel="0" max="23" min="23" style="0" width="14.4"/>
    <col collapsed="false" customWidth="true" hidden="true" outlineLevel="0" max="24" min="24" style="0" width="8.55"/>
    <col collapsed="false" customWidth="true" hidden="true" outlineLevel="0" max="25" min="25" style="0" width="13.55"/>
    <col collapsed="false" customWidth="true" hidden="true" outlineLevel="0" max="26" min="26" style="0" width="8.4"/>
    <col collapsed="false" customWidth="true" hidden="false" outlineLevel="0" max="27" min="27" style="0" width="14.54"/>
    <col collapsed="false" customWidth="true" hidden="false" outlineLevel="0" max="28" min="28" style="0" width="19.26"/>
    <col collapsed="false" customWidth="true" hidden="false" outlineLevel="0" max="29" min="29" style="301" width="3.41"/>
    <col collapsed="false" customWidth="true" hidden="false" outlineLevel="0" max="30" min="30" style="301" width="2.99"/>
    <col collapsed="false" customWidth="false" hidden="true" outlineLevel="0" max="257" min="31" style="0" width="0.99"/>
  </cols>
  <sheetData>
    <row r="1" customFormat="false" ht="0.75" hidden="false" customHeight="true" outlineLevel="0" collapsed="false">
      <c r="I1" s="0" t="n">
        <v>0</v>
      </c>
      <c r="AC1" s="0"/>
      <c r="AD1" s="0"/>
      <c r="AR1" s="96" t="s">
        <v>1016</v>
      </c>
    </row>
    <row r="2" customFormat="false" ht="15" hidden="true" customHeight="false" outlineLevel="0" collapsed="false">
      <c r="E2" s="0" t="s">
        <v>679</v>
      </c>
      <c r="F2" s="0" t="s">
        <v>863</v>
      </c>
      <c r="G2" s="0" t="s">
        <v>432</v>
      </c>
      <c r="H2" s="0" t="s">
        <v>435</v>
      </c>
      <c r="I2" s="0" t="s">
        <v>90</v>
      </c>
      <c r="J2" s="0" t="s">
        <v>91</v>
      </c>
      <c r="K2" s="0" t="s">
        <v>92</v>
      </c>
      <c r="L2" s="0" t="s">
        <v>93</v>
      </c>
      <c r="M2" s="0" t="s">
        <v>94</v>
      </c>
      <c r="N2" s="0" t="s">
        <v>95</v>
      </c>
      <c r="O2" s="0" t="s">
        <v>96</v>
      </c>
      <c r="P2" s="0" t="s">
        <v>97</v>
      </c>
      <c r="Q2" s="0" t="s">
        <v>98</v>
      </c>
      <c r="R2" s="0" t="s">
        <v>99</v>
      </c>
      <c r="S2" s="0" t="s">
        <v>100</v>
      </c>
      <c r="T2" s="0" t="s">
        <v>101</v>
      </c>
      <c r="U2" s="0" t="s">
        <v>285</v>
      </c>
      <c r="V2" s="0" t="s">
        <v>102</v>
      </c>
      <c r="W2" s="0" t="s">
        <v>103</v>
      </c>
      <c r="X2" s="0" t="s">
        <v>104</v>
      </c>
      <c r="Y2" s="0" t="s">
        <v>105</v>
      </c>
      <c r="Z2" s="0" t="s">
        <v>106</v>
      </c>
      <c r="AA2" s="0" t="s">
        <v>107</v>
      </c>
      <c r="AB2" s="0" t="s">
        <v>454</v>
      </c>
      <c r="AC2" s="0"/>
      <c r="AD2" s="0"/>
      <c r="AR2" s="96" t="s">
        <v>1017</v>
      </c>
    </row>
    <row r="3" customFormat="false" ht="15" hidden="true" customHeight="false" outlineLevel="0" collapsed="false">
      <c r="AC3" s="0"/>
      <c r="AD3" s="0"/>
      <c r="AR3" s="96" t="s">
        <v>1018</v>
      </c>
    </row>
    <row r="4" customFormat="false" ht="15" hidden="true" customHeight="false" outlineLevel="0" collapsed="false">
      <c r="AC4" s="0"/>
      <c r="AD4" s="0"/>
      <c r="AR4" s="96" t="s">
        <v>1007</v>
      </c>
    </row>
    <row r="5" customFormat="false" ht="15" hidden="true" customHeight="false" outlineLevel="0" collapsed="false">
      <c r="AC5" s="0"/>
      <c r="AD5" s="0"/>
      <c r="AR5" s="96" t="s">
        <v>1019</v>
      </c>
    </row>
    <row r="6" customFormat="false" ht="15" hidden="true" customHeight="false" outlineLevel="0" collapsed="false">
      <c r="AC6" s="0"/>
      <c r="AD6" s="0"/>
      <c r="AR6" s="96" t="s">
        <v>1020</v>
      </c>
    </row>
    <row r="7" customFormat="false" ht="15" hidden="false" customHeight="true" outlineLevel="0" collapsed="false">
      <c r="AC7" s="0"/>
      <c r="AD7" s="0"/>
      <c r="AR7" s="96"/>
    </row>
    <row r="8" customFormat="false" ht="15" hidden="false" customHeight="true" outlineLevel="0" collapsed="false">
      <c r="AC8" s="0"/>
      <c r="AD8" s="0"/>
      <c r="AR8" s="96"/>
    </row>
    <row r="9" customFormat="false" ht="29.25" hidden="false" customHeight="true" outlineLevel="0" collapsed="false">
      <c r="D9" s="65" t="s">
        <v>984</v>
      </c>
      <c r="E9" s="65" t="s">
        <v>1021</v>
      </c>
      <c r="F9" s="65"/>
      <c r="G9" s="65" t="s">
        <v>985</v>
      </c>
      <c r="H9" s="65" t="s">
        <v>986</v>
      </c>
      <c r="I9" s="65" t="s">
        <v>1022</v>
      </c>
      <c r="J9" s="65" t="s">
        <v>113</v>
      </c>
      <c r="K9" s="65" t="s">
        <v>114</v>
      </c>
      <c r="L9" s="65" t="s">
        <v>115</v>
      </c>
      <c r="M9" s="65" t="s">
        <v>116</v>
      </c>
      <c r="N9" s="65" t="s">
        <v>117</v>
      </c>
      <c r="O9" s="65" t="s">
        <v>866</v>
      </c>
      <c r="P9" s="65"/>
      <c r="Q9" s="65"/>
      <c r="R9" s="65"/>
      <c r="S9" s="65" t="s">
        <v>119</v>
      </c>
      <c r="T9" s="65" t="s">
        <v>120</v>
      </c>
      <c r="U9" s="65" t="s">
        <v>121</v>
      </c>
      <c r="V9" s="65" t="s">
        <v>1005</v>
      </c>
      <c r="W9" s="65" t="s">
        <v>123</v>
      </c>
      <c r="X9" s="65"/>
      <c r="Y9" s="65" t="s">
        <v>124</v>
      </c>
      <c r="Z9" s="65"/>
      <c r="AA9" s="65" t="s">
        <v>125</v>
      </c>
      <c r="AB9" s="65" t="s">
        <v>454</v>
      </c>
      <c r="AC9" s="0"/>
      <c r="AD9" s="0"/>
      <c r="AR9" s="96"/>
      <c r="AV9" s="0" t="s">
        <v>1021</v>
      </c>
    </row>
    <row r="10" customFormat="false" ht="31.5" hidden="false" customHeight="true" outlineLevel="0" collapsed="false">
      <c r="D10" s="65"/>
      <c r="E10" s="65"/>
      <c r="F10" s="65"/>
      <c r="G10" s="65"/>
      <c r="H10" s="65"/>
      <c r="I10" s="65"/>
      <c r="J10" s="65"/>
      <c r="K10" s="65"/>
      <c r="L10" s="65"/>
      <c r="M10" s="65"/>
      <c r="N10" s="65"/>
      <c r="O10" s="65" t="s">
        <v>867</v>
      </c>
      <c r="P10" s="65"/>
      <c r="Q10" s="65"/>
      <c r="R10" s="65" t="s">
        <v>868</v>
      </c>
      <c r="S10" s="65"/>
      <c r="T10" s="65"/>
      <c r="U10" s="65"/>
      <c r="V10" s="65"/>
      <c r="W10" s="65"/>
      <c r="X10" s="65"/>
      <c r="Y10" s="65"/>
      <c r="Z10" s="65"/>
      <c r="AA10" s="65"/>
      <c r="AB10" s="65"/>
      <c r="AC10" s="0"/>
      <c r="AD10" s="0"/>
      <c r="AR10" s="96"/>
      <c r="AV10" s="0" t="s">
        <v>1023</v>
      </c>
    </row>
    <row r="11" customFormat="false" ht="78.75" hidden="false" customHeight="true" outlineLevel="0" collapsed="false">
      <c r="D11" s="65"/>
      <c r="E11" s="65"/>
      <c r="F11" s="65"/>
      <c r="G11" s="65"/>
      <c r="H11" s="65"/>
      <c r="I11" s="65"/>
      <c r="J11" s="65"/>
      <c r="K11" s="65"/>
      <c r="L11" s="65"/>
      <c r="M11" s="65"/>
      <c r="N11" s="65"/>
      <c r="O11" s="65" t="s">
        <v>128</v>
      </c>
      <c r="P11" s="65" t="s">
        <v>129</v>
      </c>
      <c r="Q11" s="65" t="s">
        <v>130</v>
      </c>
      <c r="R11" s="65"/>
      <c r="S11" s="65"/>
      <c r="T11" s="65"/>
      <c r="U11" s="65"/>
      <c r="V11" s="65"/>
      <c r="W11" s="65" t="s">
        <v>131</v>
      </c>
      <c r="X11" s="65" t="s">
        <v>132</v>
      </c>
      <c r="Y11" s="65" t="s">
        <v>131</v>
      </c>
      <c r="Z11" s="65" t="s">
        <v>132</v>
      </c>
      <c r="AA11" s="65"/>
      <c r="AB11" s="65"/>
      <c r="AC11" s="0"/>
      <c r="AD11" s="0"/>
    </row>
    <row r="12" customFormat="false" ht="24" hidden="false" customHeight="true" outlineLevel="0" collapsed="false">
      <c r="D12" s="249" t="s">
        <v>1024</v>
      </c>
      <c r="E12" s="275" t="s">
        <v>886</v>
      </c>
      <c r="F12" s="302"/>
      <c r="G12" s="251"/>
      <c r="H12" s="251"/>
      <c r="I12" s="251"/>
      <c r="J12" s="251"/>
      <c r="K12" s="251"/>
      <c r="L12" s="251"/>
      <c r="M12" s="251"/>
      <c r="N12" s="251"/>
      <c r="O12" s="251"/>
      <c r="P12" s="251"/>
      <c r="Q12" s="251"/>
      <c r="R12" s="251"/>
      <c r="S12" s="251"/>
      <c r="T12" s="251"/>
      <c r="U12" s="251"/>
      <c r="V12" s="251"/>
      <c r="W12" s="251"/>
      <c r="X12" s="251"/>
      <c r="Y12" s="251"/>
      <c r="Z12" s="251"/>
      <c r="AA12" s="251"/>
      <c r="AB12" s="252"/>
      <c r="AC12" s="0"/>
      <c r="AD12" s="0"/>
    </row>
    <row r="13" s="253" customFormat="true" ht="24" hidden="true" customHeight="true" outlineLevel="0" collapsed="false">
      <c r="D13" s="254"/>
      <c r="E13" s="303"/>
      <c r="F13" s="304"/>
      <c r="G13" s="304"/>
      <c r="H13" s="257"/>
      <c r="I13" s="257"/>
      <c r="J13" s="257"/>
      <c r="K13" s="258"/>
      <c r="L13" s="258"/>
      <c r="M13" s="305" t="str">
        <f aca="false">+IFERROR(IF(COUNT(J13:L13),ROUND(SUM(J13:L13),0),""),"")</f>
        <v/>
      </c>
      <c r="N13" s="140" t="str">
        <f aca="false">+IFERROR(IF(COUNT(M13),ROUND(M13/'Shareholding Pattern'!$L$57*100,2),""),0)</f>
        <v/>
      </c>
      <c r="O13" s="261" t="str">
        <f aca="false">IF(J13="","",J13)</f>
        <v/>
      </c>
      <c r="P13" s="261"/>
      <c r="Q13" s="140" t="str">
        <f aca="false">+IFERROR(IF(COUNT(O13:P13),ROUND(SUM(O13,P13),2),""),"")</f>
        <v/>
      </c>
      <c r="R13" s="140" t="str">
        <f aca="false">+IFERROR(IF(COUNT(Q13),ROUND(Q13/('Shareholding Pattern'!$P$58)*100,2),""),0)</f>
        <v/>
      </c>
      <c r="S13" s="258"/>
      <c r="T13" s="258"/>
      <c r="U13" s="305" t="str">
        <f aca="false">+IFERROR(IF(COUNT(S13:T13),ROUND(SUM(S13:T13),0),""),"")</f>
        <v/>
      </c>
      <c r="V13" s="140" t="str">
        <f aca="false">+IFERROR(IF(COUNT(M13,U13),ROUND(SUM(U13,M13)/SUM('Shareholding Pattern'!$L$57,'Shareholding Pattern'!$T$57)*100,2),""),0)</f>
        <v/>
      </c>
      <c r="W13" s="258"/>
      <c r="X13" s="140" t="str">
        <f aca="false">+IFERROR(IF(COUNT(W13),ROUND(SUM(W13)/SUM(M13)*100,2),""),0)</f>
        <v/>
      </c>
      <c r="Y13" s="258"/>
      <c r="Z13" s="140" t="str">
        <f aca="false">+IFERROR(IF(COUNT(Y13),ROUND(SUM(Y13)/SUM(M13)*100,2),""),0)</f>
        <v/>
      </c>
      <c r="AA13" s="306"/>
      <c r="AB13" s="268"/>
      <c r="AC13" s="307" t="n">
        <f aca="false">IF(SUM(I13:AA13)&gt;0,1,0)</f>
        <v>0</v>
      </c>
      <c r="AD13" s="307" t="str">
        <f aca="false">IF(COUNT(H15:$Y$14999)=0,"",SUM(AC1:AC65533))</f>
        <v/>
      </c>
      <c r="AE13" s="253" t="n">
        <f aca="false">SUM(AC1:AC65535)</f>
        <v>0</v>
      </c>
    </row>
    <row r="14" customFormat="false" ht="24.75" hidden="false" customHeight="true" outlineLevel="0" collapsed="false">
      <c r="D14" s="308"/>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8"/>
    </row>
    <row r="15" customFormat="false" ht="18.75" hidden="true" customHeight="true" outlineLevel="0" collapsed="false">
      <c r="D15" s="309"/>
      <c r="Z15" s="310"/>
    </row>
    <row r="16" customFormat="false" ht="20.1" hidden="false" customHeight="true" outlineLevel="0" collapsed="false">
      <c r="D16" s="311"/>
      <c r="E16" s="312" t="s">
        <v>1003</v>
      </c>
      <c r="F16" s="313"/>
      <c r="G16" s="314"/>
      <c r="H16" s="312" t="s">
        <v>130</v>
      </c>
      <c r="I16" s="137" t="str">
        <f aca="false">+IFERROR(IF(COUNT(I14:I15),ROUND(SUM(I14:I15),0),""),"")</f>
        <v/>
      </c>
      <c r="J16" s="137" t="str">
        <f aca="false">+IFERROR(IF(COUNT(J14:J15),ROUND(SUM(J14:J15),0),""),"")</f>
        <v/>
      </c>
      <c r="K16" s="137" t="str">
        <f aca="false">+IFERROR(IF(COUNT(K14:K15),ROUND(SUM(K14:K15),0),""),"")</f>
        <v/>
      </c>
      <c r="L16" s="137" t="str">
        <f aca="false">+IFERROR(IF(COUNT(L14:L15),ROUND(SUM(L14:L15),0),""),"")</f>
        <v/>
      </c>
      <c r="M16" s="137" t="str">
        <f aca="false">+IFERROR(IF(COUNT(M14:M15),ROUND(SUM(M14:M15),0),""),"")</f>
        <v/>
      </c>
      <c r="N16" s="140" t="str">
        <f aca="false">+IFERROR(IF(COUNT(M16),ROUND(M16/'Shareholding Pattern'!$L$57*100,2),""),0)</f>
        <v/>
      </c>
      <c r="O16" s="70" t="str">
        <f aca="false">+IFERROR(IF(COUNT(O14:O15),ROUND(SUM(O14:O15),0),""),"")</f>
        <v/>
      </c>
      <c r="P16" s="70" t="str">
        <f aca="false">+IFERROR(IF(COUNT(P14:P15),ROUND(SUM(P14:P15),0),""),"")</f>
        <v/>
      </c>
      <c r="Q16" s="70" t="str">
        <f aca="false">+IFERROR(IF(COUNT(Q14:Q15),ROUND(SUM(Q14:Q15),0),""),"")</f>
        <v/>
      </c>
      <c r="R16" s="140" t="str">
        <f aca="false">+IFERROR(IF(COUNT(Q16),ROUND(Q16/('Shareholding Pattern'!$P$58)*100,2),""),0)</f>
        <v/>
      </c>
      <c r="S16" s="137" t="str">
        <f aca="false">+IFERROR(IF(COUNT(S14:S15),ROUND(SUM(S14:S15),0),""),"")</f>
        <v/>
      </c>
      <c r="T16" s="137" t="str">
        <f aca="false">+IFERROR(IF(COUNT(T14:T15),ROUND(SUM(T14:T15),0),""),"")</f>
        <v/>
      </c>
      <c r="U16" s="137" t="str">
        <f aca="false">+IFERROR(IF(COUNT(U14:U15),ROUND(SUM(U14:U15),0),""),"")</f>
        <v/>
      </c>
      <c r="V16" s="140" t="str">
        <f aca="false">+IFERROR(IF(COUNT(M16,U16),ROUND(SUM(U16,M16)/SUM('Shareholding Pattern'!$L$57,'Shareholding Pattern'!$T$57)*100,2),""),0)</f>
        <v/>
      </c>
      <c r="W16" s="137" t="str">
        <f aca="false">+IFERROR(IF(COUNT(W14:W15),ROUND(SUM(W14:W15),0),""),"")</f>
        <v/>
      </c>
      <c r="X16" s="140" t="str">
        <f aca="false">+IFERROR(IF(COUNT(W16),ROUND(SUM(W16)/SUM(M16)*100,2),""),0)</f>
        <v/>
      </c>
      <c r="Y16" s="137" t="str">
        <f aca="false">+IFERROR(IF(COUNT(Y14:Y15),ROUND(SUM(Y14:Y15),0),""),"")</f>
        <v/>
      </c>
      <c r="Z16" s="140" t="str">
        <f aca="false">+IFERROR(IF(COUNT(Y16),ROUND(SUM(Y16)/SUM(M16)*100,2),""),0)</f>
        <v/>
      </c>
      <c r="AA16" s="137" t="str">
        <f aca="false">+IFERROR(IF(COUNT(AA14:AA15),ROUND(SUM(AA14:AA15),0),""),"")</f>
        <v/>
      </c>
    </row>
  </sheetData>
  <sheetProtection sheet="true" password="f884" objects="true" scenarios="true"/>
  <mergeCells count="22">
    <mergeCell ref="D9:D11"/>
    <mergeCell ref="E9:E11"/>
    <mergeCell ref="F9:F11"/>
    <mergeCell ref="G9:G11"/>
    <mergeCell ref="H9:H11"/>
    <mergeCell ref="I9:I11"/>
    <mergeCell ref="J9:J11"/>
    <mergeCell ref="K9:K11"/>
    <mergeCell ref="L9:L11"/>
    <mergeCell ref="M9:M11"/>
    <mergeCell ref="N9:N11"/>
    <mergeCell ref="O9:R9"/>
    <mergeCell ref="S9:S11"/>
    <mergeCell ref="T9:T11"/>
    <mergeCell ref="U9:U11"/>
    <mergeCell ref="V9:V11"/>
    <mergeCell ref="W9:X10"/>
    <mergeCell ref="Y9:Z10"/>
    <mergeCell ref="AA9:AA11"/>
    <mergeCell ref="AB9:AB11"/>
    <mergeCell ref="O10:Q10"/>
    <mergeCell ref="R10:R11"/>
  </mergeCells>
  <dataValidations count="8">
    <dataValidation allowBlank="true" operator="greaterThanOrEqual" showDropDown="false" showErrorMessage="true" showInputMessage="false" sqref="I13:L13 P13 S13:T13" type="whole">
      <formula1>0</formula1>
      <formula2>0</formula2>
    </dataValidation>
    <dataValidation allowBlank="true" operator="equal" prompt="[A-Z][A-Z][A-Z][A-Z][A-Z][0-9][0-9][0-9][0-9][A-Z]&#10;&#10;In absence of PAN write : ZZZZZ9999Z" showDropDown="false" showErrorMessage="true" showInputMessage="true" sqref="H13" type="textLength">
      <formula1>10</formula1>
      <formula2>0</formula2>
    </dataValidation>
    <dataValidation allowBlank="true" operator="greaterThanOrEqual" showDropDown="false" showErrorMessage="true" showInputMessage="false" sqref="O13" type="none">
      <formula1>0</formula1>
      <formula2>0</formula2>
    </dataValidation>
    <dataValidation allowBlank="true" operator="lessThanOrEqual" showDropDown="false" showErrorMessage="true" showInputMessage="false" sqref="Y13" type="whole">
      <formula1>J13</formula1>
      <formula2>0</formula2>
    </dataValidation>
    <dataValidation allowBlank="true" operator="lessThanOrEqual" showDropDown="false" showErrorMessage="true" showInputMessage="false" sqref="W13" type="whole">
      <formula1>J13</formula1>
      <formula2>0</formula2>
    </dataValidation>
    <dataValidation allowBlank="true" operator="lessThanOrEqual" showDropDown="false" showErrorMessage="true" showInputMessage="false" sqref="AA13:AB13" type="whole">
      <formula1>M13</formula1>
      <formula2>0</formula2>
    </dataValidation>
    <dataValidation allowBlank="true" operator="between" showDropDown="false" showErrorMessage="true" showInputMessage="false" sqref="E13" type="list">
      <formula1>$AR$1:$AR$6</formula1>
      <formula2>0</formula2>
    </dataValidation>
    <dataValidation allowBlank="true" operator="between" showDropDown="false" showErrorMessage="true" showInputMessage="false" sqref="F13" type="list">
      <formula1>$AV$9:$AV$10</formula1>
      <formula2>0</formula2>
    </dataValidation>
  </dataValidations>
  <hyperlinks>
    <hyperlink ref="E16" location="'Shareholding Pattern'!F17" display="Click here to go back"/>
    <hyperlink ref="H16" location="'Shareholding Pattern'!F17"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C0C0"/>
    <pageSetUpPr fitToPage="false"/>
  </sheetPr>
  <dimension ref="E1:AD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F16" activeCellId="0" sqref="F16"/>
    </sheetView>
  </sheetViews>
  <sheetFormatPr defaultColWidth="1.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69"/>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55"/>
    <col collapsed="false" customWidth="true" hidden="true" outlineLevel="0" max="23" min="23" style="0" width="15.4"/>
    <col collapsed="false" customWidth="true" hidden="true" outlineLevel="0" max="24" min="24" style="0" width="9.13"/>
    <col collapsed="false" customWidth="true" hidden="false" outlineLevel="0" max="25" min="25" style="0" width="15.4"/>
    <col collapsed="false" customWidth="true" hidden="false" outlineLevel="0" max="26" min="26" style="0" width="20.83"/>
    <col collapsed="false" customWidth="true" hidden="false" outlineLevel="0" max="27" min="27" style="0" width="3.7"/>
    <col collapsed="false" customWidth="true" hidden="false" outlineLevel="0" max="28" min="28" style="0" width="3.41"/>
    <col collapsed="false" customWidth="false" hidden="true" outlineLevel="0" max="257" min="29" style="0" width="1.85"/>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124</v>
      </c>
      <c r="X9" s="65"/>
      <c r="Y9" s="65" t="s">
        <v>125</v>
      </c>
      <c r="Z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row>
    <row r="12" s="315" customFormat="true" ht="33" hidden="false" customHeight="true" outlineLevel="0" collapsed="false">
      <c r="E12" s="249" t="s">
        <v>1025</v>
      </c>
      <c r="F12" s="316" t="s">
        <v>896</v>
      </c>
      <c r="G12" s="251"/>
      <c r="H12" s="251"/>
      <c r="I12" s="251"/>
      <c r="J12" s="251"/>
      <c r="K12" s="251"/>
      <c r="L12" s="251"/>
      <c r="M12" s="251"/>
      <c r="N12" s="251"/>
      <c r="O12" s="251"/>
      <c r="P12" s="251"/>
      <c r="Q12" s="251"/>
      <c r="R12" s="251"/>
      <c r="S12" s="251"/>
      <c r="T12" s="251"/>
      <c r="U12" s="251"/>
      <c r="V12" s="251"/>
      <c r="W12" s="251"/>
      <c r="X12" s="251"/>
      <c r="Y12" s="251"/>
      <c r="Z12" s="252"/>
    </row>
    <row r="13" s="253" customFormat="true" ht="18.75" hidden="true" customHeight="true" outlineLevel="0" collapsed="false">
      <c r="E13" s="254"/>
      <c r="F13" s="317"/>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2"/>
      <c r="AC13" s="253" t="n">
        <f aca="false">IF(SUM(H13:Y13)&gt;0,1,0)</f>
        <v>0</v>
      </c>
      <c r="AD13" s="253" t="str">
        <f aca="false">IF(COUNT(H15:$Y$15000)=0,"",SUM(AC1:AC65533))</f>
        <v/>
      </c>
    </row>
    <row r="14" customFormat="false" ht="24.75" hidden="false" customHeight="true" outlineLevel="0" collapsed="false">
      <c r="E14" s="296"/>
      <c r="F14" s="297"/>
      <c r="G14" s="297"/>
      <c r="H14" s="297"/>
      <c r="I14" s="297"/>
      <c r="J14" s="297"/>
      <c r="K14" s="297"/>
      <c r="L14" s="297"/>
      <c r="M14" s="297"/>
      <c r="N14" s="297"/>
      <c r="O14" s="297"/>
      <c r="P14" s="297"/>
      <c r="Q14" s="297"/>
      <c r="R14" s="297"/>
      <c r="S14" s="297"/>
      <c r="T14" s="297"/>
      <c r="U14" s="297"/>
      <c r="V14" s="297"/>
      <c r="W14" s="297"/>
      <c r="X14" s="297"/>
      <c r="Y14" s="297"/>
      <c r="Z14" s="298"/>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300"/>
      <c r="X15" s="300"/>
      <c r="Y15" s="294"/>
    </row>
    <row r="16" customFormat="false" ht="20.1" hidden="false" customHeight="true" outlineLevel="0" collapsed="false">
      <c r="E16" s="295"/>
      <c r="F16" s="318" t="s">
        <v>1003</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Pattern'!$L$57*100,2),""),0)</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Pattern'!$P$58)*100,2),""),0)</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Pattern'!$T$57)*100,2),""),0)</f>
        <v/>
      </c>
      <c r="U16" s="194" t="str">
        <f aca="false">+IFERROR(IF(COUNT(U14:U15),ROUND(SUM(U14:U15),0),""),"")</f>
        <v/>
      </c>
      <c r="V16" s="260" t="str">
        <f aca="false">+IFERROR(IF(COUNT(U16),ROUND(SUM(U16)/SUM(K16)*100,2),""),0)</f>
        <v/>
      </c>
      <c r="W16" s="194" t="str">
        <f aca="false">+IFERROR(IF(COUNT(W14:W15),ROUND(SUM(W14:W15),0),""),"")</f>
        <v/>
      </c>
      <c r="X16" s="260" t="str">
        <f aca="false">+IFERROR(IF(COUNT(W16),ROUND(SUM(W16)/SUM(K16)*100,2),""),0)</f>
        <v/>
      </c>
      <c r="Y16" s="194" t="str">
        <f aca="false">+IFERROR(IF(COUNT(Y14:Y15),ROUND(SUM(Y14:Y15),0),""),"")</f>
        <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s>
  <hyperlinks>
    <hyperlink ref="F16" location="'Shareholding Pattern'!F20" display="Click here to go back"/>
    <hyperlink ref="G16" location="'Shareholding Pattern'!F20"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C0C0"/>
    <pageSetUpPr fitToPage="false"/>
  </sheetPr>
  <dimension ref="E1:AD23"/>
  <sheetViews>
    <sheetView showFormulas="false" showGridLines="false" showRowColHeaders="true" showZeros="true" rightToLeft="false" tabSelected="false" showOutlineSymbols="true" defaultGridColor="true" view="normal" topLeftCell="F7" colorId="64" zoomScale="90" zoomScaleNormal="90" zoomScalePageLayoutView="100" workbookViewId="0">
      <selection pane="topLeft" activeCell="F16" activeCellId="0" sqref="F16"/>
    </sheetView>
  </sheetViews>
  <sheetFormatPr defaultColWidth="1.9921875" defaultRowHeight="15" zeroHeight="false" outlineLevelRow="0" outlineLevelCol="0"/>
  <cols>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55"/>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7.41"/>
    <col collapsed="false" customWidth="true" hidden="true" outlineLevel="0" max="23" min="23" style="0" width="15.4"/>
    <col collapsed="false" customWidth="true" hidden="true" outlineLevel="0" max="24" min="24" style="0" width="7.27"/>
    <col collapsed="false" customWidth="true" hidden="false" outlineLevel="0" max="25" min="25" style="0" width="15.4"/>
    <col collapsed="false" customWidth="true" hidden="false" outlineLevel="0" max="26" min="26" style="0" width="18.39"/>
    <col collapsed="false" customWidth="true" hidden="false" outlineLevel="0" max="27" min="27" style="0" width="2.41"/>
    <col collapsed="false" customWidth="true" hidden="false" outlineLevel="0" max="28" min="28" style="0" width="2.56"/>
    <col collapsed="false" customWidth="false" hidden="true" outlineLevel="0" max="257" min="29" style="0" width="1.99"/>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124</v>
      </c>
      <c r="X9" s="65"/>
      <c r="Y9" s="65" t="s">
        <v>125</v>
      </c>
      <c r="Z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row>
    <row r="12" customFormat="false" ht="21" hidden="false" customHeight="true" outlineLevel="0" collapsed="false">
      <c r="E12" s="249" t="s">
        <v>1025</v>
      </c>
      <c r="F12" s="316" t="s">
        <v>894</v>
      </c>
      <c r="G12" s="251"/>
      <c r="H12" s="251"/>
      <c r="I12" s="251"/>
      <c r="J12" s="251"/>
      <c r="K12" s="251"/>
      <c r="L12" s="251"/>
      <c r="M12" s="251"/>
      <c r="N12" s="251"/>
      <c r="O12" s="251"/>
      <c r="P12" s="251"/>
      <c r="Q12" s="251"/>
      <c r="R12" s="251"/>
      <c r="S12" s="251"/>
      <c r="T12" s="251"/>
      <c r="U12" s="251"/>
      <c r="V12" s="251"/>
      <c r="W12" s="251"/>
      <c r="X12" s="251"/>
      <c r="Y12" s="251"/>
      <c r="Z12" s="252"/>
    </row>
    <row r="13" s="253" customFormat="true" ht="13.5" hidden="true" customHeight="true" outlineLevel="0" collapsed="false">
      <c r="E13" s="254"/>
      <c r="F13" s="317"/>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2"/>
      <c r="AC13" s="253" t="n">
        <f aca="false">IF(SUM(H13:I13)&gt;0,1,0)</f>
        <v>0</v>
      </c>
      <c r="AD13" s="253" t="str">
        <f aca="false">IF(COUNT(H15:$Y$15000)=0,"",SUM(AC1:AC65533))</f>
        <v/>
      </c>
    </row>
    <row r="14" customFormat="false" ht="24.75" hidden="false" customHeight="true" outlineLevel="0" collapsed="false">
      <c r="E14" s="296"/>
      <c r="F14" s="297"/>
      <c r="G14" s="297"/>
      <c r="H14" s="297"/>
      <c r="I14" s="297"/>
      <c r="J14" s="297"/>
      <c r="K14" s="297"/>
      <c r="L14" s="297"/>
      <c r="M14" s="297"/>
      <c r="N14" s="297"/>
      <c r="O14" s="297"/>
      <c r="P14" s="297"/>
      <c r="Q14" s="297"/>
      <c r="R14" s="297"/>
      <c r="S14" s="297"/>
      <c r="T14" s="297"/>
      <c r="U14" s="297"/>
      <c r="V14" s="297"/>
      <c r="W14" s="297"/>
      <c r="X14" s="297"/>
      <c r="Y14" s="297"/>
      <c r="Z14" s="298"/>
    </row>
    <row r="15" customFormat="false" ht="15.7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300"/>
      <c r="X15" s="300"/>
      <c r="Y15" s="294"/>
    </row>
    <row r="16" customFormat="false" ht="20.1" hidden="false" customHeight="true" outlineLevel="0" collapsed="false">
      <c r="E16" s="295"/>
      <c r="F16" s="318" t="s">
        <v>1003</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Pattern'!$L$57*100,2),""),0)</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Pattern'!$P$58)*100,2),""),0)</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Pattern'!$T$57)*100,2),""),0)</f>
        <v/>
      </c>
      <c r="U16" s="194" t="str">
        <f aca="false">+IFERROR(IF(COUNT(U14:U15),ROUND(SUM(U14:U15),0),""),"")</f>
        <v/>
      </c>
      <c r="V16" s="260" t="str">
        <f aca="false">+IFERROR(IF(COUNT(U16),ROUND(SUM(U16)/SUM(K16)*100,2),""),0)</f>
        <v/>
      </c>
      <c r="W16" s="194" t="str">
        <f aca="false">+IFERROR(IF(COUNT(W14:W15),ROUND(SUM(W14:W15),0),""),"")</f>
        <v/>
      </c>
      <c r="X16" s="260" t="str">
        <f aca="false">+IFERROR(IF(COUNT(W16),ROUND(SUM(W16)/SUM(K16)*100,2),""),0)</f>
        <v/>
      </c>
      <c r="Y16" s="194" t="str">
        <f aca="false">+IFERROR(IF(COUNT(Y14:Y15),ROUND(SUM(Y14:Y15),0),""),"")</f>
        <v/>
      </c>
    </row>
    <row r="23" customFormat="false" ht="15" hidden="false" customHeight="false" outlineLevel="0" collapsed="false">
      <c r="I23" s="0" t="s">
        <v>42</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s>
  <hyperlinks>
    <hyperlink ref="F16" location="'Shareholding Pattern'!F21" display="Click here to go back"/>
    <hyperlink ref="G16" location="'Shareholding Pattern'!F21"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C0C0"/>
    <pageSetUpPr fitToPage="false"/>
  </sheetPr>
  <dimension ref="E1:AR16"/>
  <sheetViews>
    <sheetView showFormulas="false" showGridLines="false" showRowColHeaders="true" showZeros="true" rightToLeft="false" tabSelected="false" showOutlineSymbols="true" defaultGridColor="true" view="normal" topLeftCell="F7" colorId="64" zoomScale="90" zoomScaleNormal="90" zoomScalePageLayoutView="100" workbookViewId="0">
      <selection pane="topLeft" activeCell="G16" activeCellId="0" sqref="G16"/>
    </sheetView>
  </sheetViews>
  <sheetFormatPr defaultColWidth="1.41796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4"/>
    <col collapsed="false" customWidth="true" hidden="true" outlineLevel="0" max="23" min="23" style="0" width="15.4"/>
    <col collapsed="false" customWidth="true" hidden="true" outlineLevel="0" max="24" min="24" style="0" width="7.55"/>
    <col collapsed="false" customWidth="true" hidden="false" outlineLevel="0" max="25" min="25" style="0" width="15.4"/>
    <col collapsed="false" customWidth="true" hidden="false" outlineLevel="0" max="26" min="26" style="0" width="17.54"/>
    <col collapsed="false" customWidth="true" hidden="false" outlineLevel="0" max="27" min="27" style="0" width="4.13"/>
    <col collapsed="false" customWidth="true" hidden="false" outlineLevel="0" max="28" min="28" style="0" width="3.28"/>
    <col collapsed="false" customWidth="false" hidden="true" outlineLevel="0" max="257" min="29" style="0" width="1.41"/>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1007</v>
      </c>
    </row>
    <row r="8" customFormat="false" ht="15" hidden="false" customHeight="true" outlineLevel="0" collapsed="false">
      <c r="AR8" s="0" t="s">
        <v>1009</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124</v>
      </c>
      <c r="X9" s="65"/>
      <c r="Y9" s="65" t="s">
        <v>125</v>
      </c>
      <c r="Z9" s="65" t="s">
        <v>454</v>
      </c>
      <c r="AR9" s="0" t="s">
        <v>1010</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c r="AR10" s="0" t="s">
        <v>1011</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c r="AR11" s="0" t="s">
        <v>1026</v>
      </c>
    </row>
    <row r="12" customFormat="false" ht="21.75" hidden="false" customHeight="true" outlineLevel="0" collapsed="false">
      <c r="E12" s="249" t="s">
        <v>1027</v>
      </c>
      <c r="F12" s="316" t="s">
        <v>897</v>
      </c>
      <c r="G12" s="251"/>
      <c r="H12" s="251"/>
      <c r="I12" s="251"/>
      <c r="J12" s="251"/>
      <c r="K12" s="251"/>
      <c r="L12" s="251"/>
      <c r="M12" s="251"/>
      <c r="N12" s="251"/>
      <c r="O12" s="251"/>
      <c r="P12" s="251"/>
      <c r="Q12" s="251"/>
      <c r="R12" s="251"/>
      <c r="S12" s="251"/>
      <c r="T12" s="251"/>
      <c r="U12" s="251"/>
      <c r="V12" s="251"/>
      <c r="W12" s="251"/>
      <c r="X12" s="251"/>
      <c r="Y12" s="251"/>
      <c r="Z12" s="252"/>
      <c r="AR12" s="0" t="s">
        <v>1013</v>
      </c>
    </row>
    <row r="13" s="253" customFormat="true" ht="15" hidden="true" customHeight="true" outlineLevel="0" collapsed="false">
      <c r="E13" s="254"/>
      <c r="F13" s="317"/>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2"/>
      <c r="AC13" s="253" t="n">
        <f aca="false">IF(SUM(H13:Y13)&gt;0,1,0)</f>
        <v>0</v>
      </c>
      <c r="AD13" s="253" t="str">
        <f aca="false">IF(COUNT(H15:$Y$15000)=0,"",SUM(AC1:AC65533))</f>
        <v/>
      </c>
      <c r="AR13" s="253" t="s">
        <v>1014</v>
      </c>
    </row>
    <row r="14" customFormat="false" ht="24.75" hidden="false" customHeight="true" outlineLevel="0" collapsed="false">
      <c r="E14" s="296"/>
      <c r="F14" s="297"/>
      <c r="G14" s="297"/>
      <c r="H14" s="297"/>
      <c r="I14" s="297"/>
      <c r="J14" s="297"/>
      <c r="K14" s="297"/>
      <c r="L14" s="297"/>
      <c r="M14" s="297"/>
      <c r="N14" s="297"/>
      <c r="O14" s="297"/>
      <c r="P14" s="297"/>
      <c r="Q14" s="297"/>
      <c r="R14" s="297"/>
      <c r="S14" s="297"/>
      <c r="T14" s="297"/>
      <c r="U14" s="297"/>
      <c r="V14" s="297"/>
      <c r="W14" s="297"/>
      <c r="X14" s="297"/>
      <c r="Y14" s="297"/>
      <c r="Z14" s="298"/>
      <c r="AR14" s="0" t="s">
        <v>1015</v>
      </c>
    </row>
    <row r="15" customFormat="false" ht="15.75" hidden="true" customHeight="true" outlineLevel="0" collapsed="false">
      <c r="E15" s="299"/>
      <c r="F15" s="300"/>
      <c r="G15" s="300"/>
      <c r="H15" s="297"/>
      <c r="I15" s="300"/>
      <c r="J15" s="300"/>
      <c r="K15" s="300"/>
      <c r="L15" s="300"/>
      <c r="M15" s="300"/>
      <c r="N15" s="300"/>
      <c r="O15" s="300"/>
      <c r="P15" s="300"/>
      <c r="Q15" s="300"/>
      <c r="R15" s="300"/>
      <c r="S15" s="300"/>
      <c r="T15" s="300"/>
      <c r="U15" s="300"/>
      <c r="V15" s="300"/>
      <c r="W15" s="300"/>
      <c r="X15" s="300"/>
      <c r="Y15" s="294"/>
    </row>
    <row r="16" customFormat="false" ht="20.1" hidden="false" customHeight="true" outlineLevel="0" collapsed="false">
      <c r="E16" s="311"/>
      <c r="F16" s="272" t="s">
        <v>1003</v>
      </c>
      <c r="G16" s="272" t="s">
        <v>130</v>
      </c>
      <c r="H16" s="193" t="str">
        <f aca="false">+IFERROR(IF(COUNT(H14:H15),ROUND(SUM(H14:H15),0),""),"")</f>
        <v/>
      </c>
      <c r="I16" s="193" t="str">
        <f aca="false">+IFERROR(IF(COUNT(I14:I15),ROUND(SUM(I14:I15),0),""),"")</f>
        <v/>
      </c>
      <c r="J16" s="193" t="str">
        <f aca="false">+IFERROR(IF(COUNT(J14:J15),ROUND(SUM(J14:J15),0),""),"")</f>
        <v/>
      </c>
      <c r="K16" s="193" t="str">
        <f aca="false">+IFERROR(IF(COUNT(K14:K15),ROUND(SUM(K14:K15),0),""),"")</f>
        <v/>
      </c>
      <c r="L16" s="260" t="str">
        <f aca="false">+IFERROR(IF(COUNT(K16),ROUND(K16/'Shareholding Pattern'!$L$57*100,2),""),0)</f>
        <v/>
      </c>
      <c r="M16" s="195" t="str">
        <f aca="false">+IFERROR(IF(COUNT(M14:M15),ROUND(SUM(M14:M15),0),""),"")</f>
        <v/>
      </c>
      <c r="N16" s="195" t="str">
        <f aca="false">+IFERROR(IF(COUNT(N14:N15),ROUND(SUM(N14:N15),0),""),"")</f>
        <v/>
      </c>
      <c r="O16" s="195" t="str">
        <f aca="false">+IFERROR(IF(COUNT(O14:O15),ROUND(SUM(O14:O15),0),""),"")</f>
        <v/>
      </c>
      <c r="P16" s="260" t="str">
        <f aca="false">+IFERROR(IF(COUNT(O16),ROUND(O16/('Shareholding Pattern'!$P$58)*100,2),""),0)</f>
        <v/>
      </c>
      <c r="Q16" s="193" t="str">
        <f aca="false">+IFERROR(IF(COUNT(Q14:Q15),ROUND(SUM(Q14:Q15),0),""),"")</f>
        <v/>
      </c>
      <c r="R16" s="193" t="str">
        <f aca="false">+IFERROR(IF(COUNT(R14:R15),ROUND(SUM(R14:R15),0),""),"")</f>
        <v/>
      </c>
      <c r="S16" s="193" t="str">
        <f aca="false">+IFERROR(IF(COUNT(S14:S15),ROUND(SUM(S14:S15),0),""),"")</f>
        <v/>
      </c>
      <c r="T16" s="260" t="str">
        <f aca="false">+IFERROR(IF(COUNT(K16,S16),ROUND(SUM(S16,K16)/SUM('Shareholding Pattern'!$L$57,'Shareholding Pattern'!$T$57)*100,2),""),0)</f>
        <v/>
      </c>
      <c r="U16" s="193" t="str">
        <f aca="false">+IFERROR(IF(COUNT(U14:U15),ROUND(SUM(U14:U15),0),""),"")</f>
        <v/>
      </c>
      <c r="V16" s="260" t="str">
        <f aca="false">+IFERROR(IF(COUNT(U16),ROUND(SUM(U16)/SUM(K16)*100,2),""),0)</f>
        <v/>
      </c>
      <c r="W16" s="193" t="str">
        <f aca="false">+IFERROR(IF(COUNT(W14:W15),ROUND(SUM(W14:W15),0),""),"")</f>
        <v/>
      </c>
      <c r="X16" s="260" t="str">
        <f aca="false">+IFERROR(IF(COUNT(W16),ROUND(SUM(W16)/SUM(K16)*100,2),""),0)</f>
        <v/>
      </c>
      <c r="Y16" s="193" t="str">
        <f aca="false">+IFERROR(IF(COUNT(Y14:Y15),ROUND(SUM(Y14:Y15),0),""),"")</f>
        <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s>
  <hyperlinks>
    <hyperlink ref="F16" location="'Shareholding Pattern'!F22" display="Click here to go back"/>
    <hyperlink ref="G16" location="'Shareholding Pattern'!F22"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C0C0"/>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41796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55"/>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69"/>
    <col collapsed="false" customWidth="true" hidden="true" outlineLevel="0" max="23" min="23" style="0" width="15.4"/>
    <col collapsed="false" customWidth="true" hidden="true" outlineLevel="0" max="24" min="24" style="0" width="8.55"/>
    <col collapsed="false" customWidth="true" hidden="false" outlineLevel="0" max="25" min="25" style="0" width="15.4"/>
    <col collapsed="false" customWidth="true" hidden="false" outlineLevel="0" max="26" min="26" style="0" width="16.54"/>
    <col collapsed="false" customWidth="true" hidden="false" outlineLevel="0" max="27" min="27" style="0" width="4.98"/>
    <col collapsed="false" customWidth="true" hidden="false" outlineLevel="0" max="28" min="28" style="0" width="4.7"/>
    <col collapsed="false" customWidth="false" hidden="true" outlineLevel="0" max="257" min="29" style="0" width="2.41"/>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1007</v>
      </c>
    </row>
    <row r="8" customFormat="false" ht="15" hidden="false" customHeight="true" outlineLevel="0" collapsed="false">
      <c r="AR8" s="0" t="s">
        <v>1009</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124</v>
      </c>
      <c r="X9" s="65"/>
      <c r="Y9" s="65" t="s">
        <v>125</v>
      </c>
      <c r="Z9" s="65" t="s">
        <v>454</v>
      </c>
      <c r="AR9" s="0" t="s">
        <v>1010</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c r="AR10" s="0" t="s">
        <v>1011</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c r="AR11" s="0" t="s">
        <v>1026</v>
      </c>
    </row>
    <row r="12" customFormat="false" ht="21.75" hidden="false" customHeight="true" outlineLevel="0" collapsed="false">
      <c r="E12" s="249" t="s">
        <v>1028</v>
      </c>
      <c r="F12" s="316" t="s">
        <v>903</v>
      </c>
      <c r="G12" s="251"/>
      <c r="H12" s="251"/>
      <c r="I12" s="251"/>
      <c r="J12" s="251"/>
      <c r="K12" s="251"/>
      <c r="L12" s="251"/>
      <c r="M12" s="251"/>
      <c r="N12" s="251"/>
      <c r="O12" s="251"/>
      <c r="P12" s="251"/>
      <c r="Q12" s="251"/>
      <c r="R12" s="251"/>
      <c r="S12" s="251"/>
      <c r="T12" s="251"/>
      <c r="U12" s="251"/>
      <c r="V12" s="251"/>
      <c r="W12" s="251"/>
      <c r="X12" s="251"/>
      <c r="Y12" s="251"/>
      <c r="Z12" s="252"/>
      <c r="AR12" s="0" t="s">
        <v>1013</v>
      </c>
    </row>
    <row r="13" s="253" customFormat="true" ht="15" hidden="true" customHeight="false" outlineLevel="0" collapsed="false">
      <c r="E13" s="254"/>
      <c r="F13" s="317"/>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2"/>
      <c r="AC13" s="253" t="n">
        <f aca="false">IF(SUM(H13:Y13)&gt;0,1,0)</f>
        <v>0</v>
      </c>
      <c r="AD13" s="253" t="str">
        <f aca="false">IF(COUNT(H15:$Y$15000)=0,"",SUM(AC1:AC65533))</f>
        <v/>
      </c>
      <c r="AR13" s="253" t="s">
        <v>1014</v>
      </c>
    </row>
    <row r="14" customFormat="false" ht="24.95" hidden="false" customHeight="true" outlineLevel="0" collapsed="false">
      <c r="E14" s="296"/>
      <c r="F14" s="297"/>
      <c r="G14" s="297"/>
      <c r="H14" s="297"/>
      <c r="I14" s="297"/>
      <c r="J14" s="297"/>
      <c r="K14" s="297"/>
      <c r="L14" s="297"/>
      <c r="M14" s="297"/>
      <c r="N14" s="297"/>
      <c r="O14" s="297"/>
      <c r="P14" s="297"/>
      <c r="Q14" s="297"/>
      <c r="R14" s="297"/>
      <c r="S14" s="297"/>
      <c r="T14" s="297"/>
      <c r="U14" s="297"/>
      <c r="V14" s="297"/>
      <c r="W14" s="297"/>
      <c r="X14" s="297"/>
      <c r="Y14" s="297"/>
      <c r="Z14" s="298"/>
      <c r="AR14" s="0" t="s">
        <v>1015</v>
      </c>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300"/>
      <c r="X15" s="300"/>
      <c r="Y15" s="294"/>
    </row>
    <row r="16" customFormat="false" ht="20.1" hidden="false" customHeight="true" outlineLevel="0" collapsed="false">
      <c r="E16" s="311"/>
      <c r="F16" s="314" t="s">
        <v>1029</v>
      </c>
      <c r="G16" s="314" t="s">
        <v>130</v>
      </c>
      <c r="H16" s="193" t="str">
        <f aca="false">+IFERROR(IF(COUNT(H14:H15),ROUND(SUM(H14:H15),0),""),"")</f>
        <v/>
      </c>
      <c r="I16" s="193" t="str">
        <f aca="false">+IFERROR(IF(COUNT(I14:I15),ROUND(SUM(I14:I15),0),""),"")</f>
        <v/>
      </c>
      <c r="J16" s="193" t="str">
        <f aca="false">+IFERROR(IF(COUNT(J14:J15),ROUND(SUM(J14:J15),0),""),"")</f>
        <v/>
      </c>
      <c r="K16" s="193" t="str">
        <f aca="false">+IFERROR(IF(COUNT(K14:K15),ROUND(SUM(K14:K15),0),""),"")</f>
        <v/>
      </c>
      <c r="L16" s="260" t="str">
        <f aca="false">+IFERROR(IF(COUNT(K16),ROUND(K16/'Shareholding Pattern'!$L$57*100,2),""),0)</f>
        <v/>
      </c>
      <c r="M16" s="195" t="str">
        <f aca="false">+IFERROR(IF(COUNT(M14:M15),ROUND(SUM(M14:M15),0),""),"")</f>
        <v/>
      </c>
      <c r="N16" s="195" t="str">
        <f aca="false">+IFERROR(IF(COUNT(N14:N15),ROUND(SUM(N14:N15),0),""),"")</f>
        <v/>
      </c>
      <c r="O16" s="195" t="str">
        <f aca="false">+IFERROR(IF(COUNT(O14:O15),ROUND(SUM(O14:O15),0),""),"")</f>
        <v/>
      </c>
      <c r="P16" s="260" t="str">
        <f aca="false">+IFERROR(IF(COUNT(O16),ROUND(O16/('Shareholding Pattern'!$P$58)*100,2),""),0)</f>
        <v/>
      </c>
      <c r="Q16" s="193" t="str">
        <f aca="false">+IFERROR(IF(COUNT(Q14:Q15),ROUND(SUM(Q14:Q15),0),""),"")</f>
        <v/>
      </c>
      <c r="R16" s="193" t="str">
        <f aca="false">+IFERROR(IF(COUNT(R14:R15),ROUND(SUM(R14:R15),0),""),"")</f>
        <v/>
      </c>
      <c r="S16" s="193" t="str">
        <f aca="false">+IFERROR(IF(COUNT(S14:S15),ROUND(SUM(S14:S15),0),""),"")</f>
        <v/>
      </c>
      <c r="T16" s="260" t="str">
        <f aca="false">+IFERROR(IF(COUNT(K16,S16),ROUND(SUM(S16,K16)/SUM('Shareholding Pattern'!$L$57,'Shareholding Pattern'!$T$57)*100,2),""),0)</f>
        <v/>
      </c>
      <c r="U16" s="193" t="str">
        <f aca="false">+IFERROR(IF(COUNT(U14:U15),ROUND(SUM(U14:U15),0),""),"")</f>
        <v/>
      </c>
      <c r="V16" s="260" t="str">
        <f aca="false">+IFERROR(IF(COUNT(U16),ROUND(SUM(U16)/SUM(K16)*100,2),""),0)</f>
        <v/>
      </c>
      <c r="W16" s="193" t="str">
        <f aca="false">+IFERROR(IF(COUNT(W14:W15),ROUND(SUM(W14:W15),0),""),"")</f>
        <v/>
      </c>
      <c r="X16" s="260" t="str">
        <f aca="false">+IFERROR(IF(COUNT(W16),ROUND(SUM(W16)/SUM(K16)*100,2),""),0)</f>
        <v/>
      </c>
      <c r="Y16" s="193" t="str">
        <f aca="false">+IFERROR(IF(COUNT(Y14:Y15),ROUND(SUM(Y14:Y15),0),""),"")</f>
        <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s>
  <hyperlinks>
    <hyperlink ref="F16" location="'Shareholding Pattern'!F23" display="Click here to go back "/>
    <hyperlink ref="G16" location="'Shareholding Pattern'!F23"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C0C0"/>
    <pageSetUpPr fitToPage="false"/>
  </sheetPr>
  <dimension ref="D1:AV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G16" activeCellId="0" sqref="G16"/>
    </sheetView>
  </sheetViews>
  <sheetFormatPr defaultColWidth="4.84765625" defaultRowHeight="15" zeroHeight="false" outlineLevelRow="0" outlineLevelCol="0"/>
  <cols>
    <col collapsed="false" customWidth="true" hidden="false" outlineLevel="0" max="1" min="1" style="0" width="2.28"/>
    <col collapsed="false" customWidth="true" hidden="true" outlineLevel="0" max="2" min="2" style="0" width="2.13"/>
    <col collapsed="false" customWidth="true" hidden="true" outlineLevel="0" max="3" min="3" style="0" width="1.99"/>
    <col collapsed="false" customWidth="true" hidden="false" outlineLevel="0" max="4" min="4" style="0" width="9.69"/>
    <col collapsed="false" customWidth="true" hidden="false" outlineLevel="0" max="5" min="5" style="0" width="33.24"/>
    <col collapsed="false" customWidth="true" hidden="true" outlineLevel="0" max="6" min="6" style="0" width="35.66"/>
    <col collapsed="false" customWidth="true" hidden="false" outlineLevel="0" max="7" min="7" style="0" width="37.24"/>
    <col collapsed="false" customWidth="true" hidden="false" outlineLevel="0" max="8" min="8" style="0" width="13.69"/>
    <col collapsed="false" customWidth="true" hidden="false" outlineLevel="0" max="10" min="9" style="0" width="14.54"/>
    <col collapsed="false" customWidth="true" hidden="true" outlineLevel="0" max="11" min="11" style="0" width="14.54"/>
    <col collapsed="false" customWidth="true" hidden="true" outlineLevel="0" max="12" min="12" style="0" width="15.54"/>
    <col collapsed="false" customWidth="true" hidden="false" outlineLevel="0" max="13" min="13" style="0" width="13.55"/>
    <col collapsed="false" customWidth="true" hidden="false" outlineLevel="0" max="14" min="14" style="0" width="15.4"/>
    <col collapsed="false" customWidth="true" hidden="false" outlineLevel="0" max="15" min="15" style="0" width="15.97"/>
    <col collapsed="false" customWidth="true" hidden="true" outlineLevel="0" max="16" min="16" style="0" width="15.27"/>
    <col collapsed="false" customWidth="true" hidden="false" outlineLevel="0" max="17" min="17" style="0" width="12.83"/>
    <col collapsed="false" customWidth="true" hidden="false" outlineLevel="0" max="18" min="18" style="0" width="12.55"/>
    <col collapsed="false" customWidth="true" hidden="true" outlineLevel="0" max="20" min="19" style="0" width="14.54"/>
    <col collapsed="false" customWidth="true" hidden="true" outlineLevel="0" max="21" min="21" style="0" width="17.97"/>
    <col collapsed="false" customWidth="true" hidden="false" outlineLevel="0" max="22" min="22" style="0" width="15.4"/>
    <col collapsed="false" customWidth="true" hidden="true" outlineLevel="0" max="23" min="23" style="0" width="12.55"/>
    <col collapsed="false" customWidth="true" hidden="true" outlineLevel="0" max="24" min="24" style="0" width="8.55"/>
    <col collapsed="false" customWidth="true" hidden="true" outlineLevel="0" max="25" min="25" style="0" width="12.55"/>
    <col collapsed="false" customWidth="true" hidden="true" outlineLevel="0" max="26" min="26" style="0" width="8.4"/>
    <col collapsed="false" customWidth="true" hidden="false" outlineLevel="0" max="27" min="27" style="0" width="15.83"/>
    <col collapsed="false" customWidth="true" hidden="false" outlineLevel="0" max="28" min="28" style="0" width="16.54"/>
    <col collapsed="false" customWidth="true" hidden="false" outlineLevel="0" max="29" min="29" style="301" width="2.56"/>
    <col collapsed="false" customWidth="true" hidden="false" outlineLevel="0" max="30" min="30" style="301" width="3.84"/>
    <col collapsed="false" customWidth="false" hidden="true" outlineLevel="0" max="257" min="31" style="0" width="4.84"/>
  </cols>
  <sheetData>
    <row r="1" customFormat="false" ht="15" hidden="true" customHeight="false" outlineLevel="0" collapsed="false">
      <c r="I1" s="0" t="n">
        <v>0</v>
      </c>
      <c r="AC1" s="0"/>
      <c r="AD1" s="0"/>
    </row>
    <row r="2" customFormat="false" ht="15" hidden="true" customHeight="false" outlineLevel="0" collapsed="false">
      <c r="E2" s="0" t="s">
        <v>709</v>
      </c>
      <c r="F2" s="0" t="s">
        <v>863</v>
      </c>
      <c r="G2" s="0" t="s">
        <v>432</v>
      </c>
      <c r="H2" s="0" t="s">
        <v>435</v>
      </c>
      <c r="I2" s="0" t="s">
        <v>90</v>
      </c>
      <c r="J2" s="0" t="s">
        <v>91</v>
      </c>
      <c r="K2" s="0" t="s">
        <v>92</v>
      </c>
      <c r="L2" s="0" t="s">
        <v>93</v>
      </c>
      <c r="M2" s="0" t="s">
        <v>94</v>
      </c>
      <c r="N2" s="0" t="s">
        <v>95</v>
      </c>
      <c r="O2" s="0" t="s">
        <v>96</v>
      </c>
      <c r="P2" s="0" t="s">
        <v>97</v>
      </c>
      <c r="Q2" s="0" t="s">
        <v>98</v>
      </c>
      <c r="R2" s="0" t="s">
        <v>99</v>
      </c>
      <c r="S2" s="0" t="s">
        <v>100</v>
      </c>
      <c r="T2" s="0" t="s">
        <v>101</v>
      </c>
      <c r="U2" s="0" t="s">
        <v>285</v>
      </c>
      <c r="V2" s="0" t="s">
        <v>102</v>
      </c>
      <c r="W2" s="0" t="s">
        <v>103</v>
      </c>
      <c r="X2" s="0" t="s">
        <v>104</v>
      </c>
      <c r="Y2" s="0" t="s">
        <v>105</v>
      </c>
      <c r="Z2" s="0" t="s">
        <v>106</v>
      </c>
      <c r="AA2" s="0" t="s">
        <v>107</v>
      </c>
      <c r="AB2" s="0" t="s">
        <v>454</v>
      </c>
      <c r="AC2" s="0"/>
      <c r="AD2" s="0"/>
    </row>
    <row r="3" customFormat="false" ht="15" hidden="true" customHeight="false" outlineLevel="0" collapsed="false">
      <c r="AC3" s="0"/>
      <c r="AD3" s="0"/>
      <c r="AR3" s="0" t="s">
        <v>1017</v>
      </c>
      <c r="AS3" s="0" t="s">
        <v>1020</v>
      </c>
    </row>
    <row r="4" customFormat="false" ht="15" hidden="true" customHeight="false" outlineLevel="0" collapsed="false">
      <c r="AC4" s="0"/>
      <c r="AD4" s="0"/>
    </row>
    <row r="5" customFormat="false" ht="15" hidden="true" customHeight="false" outlineLevel="0" collapsed="false">
      <c r="AC5" s="0"/>
      <c r="AD5" s="0"/>
    </row>
    <row r="6" customFormat="false" ht="15" hidden="true" customHeight="false" outlineLevel="0" collapsed="false">
      <c r="AC6" s="0"/>
      <c r="AD6" s="0"/>
    </row>
    <row r="7" customFormat="false" ht="18" hidden="false" customHeight="true" outlineLevel="0" collapsed="false">
      <c r="AC7" s="0"/>
      <c r="AD7" s="0"/>
      <c r="AR7" s="91"/>
    </row>
    <row r="8" customFormat="false" ht="15" hidden="false" customHeight="true" outlineLevel="0" collapsed="false">
      <c r="AC8" s="0"/>
      <c r="AD8" s="0"/>
      <c r="AR8" s="91"/>
    </row>
    <row r="9" customFormat="false" ht="29.25" hidden="false" customHeight="true" outlineLevel="0" collapsed="false">
      <c r="D9" s="65" t="s">
        <v>984</v>
      </c>
      <c r="E9" s="65" t="s">
        <v>1021</v>
      </c>
      <c r="F9" s="65"/>
      <c r="G9" s="65" t="s">
        <v>985</v>
      </c>
      <c r="H9" s="65" t="s">
        <v>986</v>
      </c>
      <c r="I9" s="65" t="s">
        <v>1022</v>
      </c>
      <c r="J9" s="65" t="s">
        <v>113</v>
      </c>
      <c r="K9" s="65" t="s">
        <v>114</v>
      </c>
      <c r="L9" s="65" t="s">
        <v>115</v>
      </c>
      <c r="M9" s="65" t="s">
        <v>116</v>
      </c>
      <c r="N9" s="65" t="s">
        <v>117</v>
      </c>
      <c r="O9" s="65" t="s">
        <v>866</v>
      </c>
      <c r="P9" s="65"/>
      <c r="Q9" s="65"/>
      <c r="R9" s="65"/>
      <c r="S9" s="65" t="s">
        <v>119</v>
      </c>
      <c r="T9" s="65" t="s">
        <v>120</v>
      </c>
      <c r="U9" s="65" t="s">
        <v>121</v>
      </c>
      <c r="V9" s="65" t="s">
        <v>1005</v>
      </c>
      <c r="W9" s="65" t="s">
        <v>123</v>
      </c>
      <c r="X9" s="65"/>
      <c r="Y9" s="65" t="s">
        <v>124</v>
      </c>
      <c r="Z9" s="65"/>
      <c r="AA9" s="65" t="s">
        <v>125</v>
      </c>
      <c r="AB9" s="65" t="s">
        <v>454</v>
      </c>
      <c r="AC9" s="0"/>
      <c r="AD9" s="0"/>
      <c r="AS9" s="91"/>
      <c r="AV9" s="0" t="s">
        <v>1021</v>
      </c>
    </row>
    <row r="10" customFormat="false" ht="31.5" hidden="false" customHeight="true" outlineLevel="0" collapsed="false">
      <c r="D10" s="65"/>
      <c r="E10" s="65"/>
      <c r="F10" s="65"/>
      <c r="G10" s="65"/>
      <c r="H10" s="65"/>
      <c r="I10" s="65"/>
      <c r="J10" s="65"/>
      <c r="K10" s="65"/>
      <c r="L10" s="65"/>
      <c r="M10" s="65"/>
      <c r="N10" s="65"/>
      <c r="O10" s="65" t="s">
        <v>867</v>
      </c>
      <c r="P10" s="65"/>
      <c r="Q10" s="65"/>
      <c r="R10" s="65" t="s">
        <v>868</v>
      </c>
      <c r="S10" s="65"/>
      <c r="T10" s="65"/>
      <c r="U10" s="65"/>
      <c r="V10" s="65"/>
      <c r="W10" s="65"/>
      <c r="X10" s="65"/>
      <c r="Y10" s="65"/>
      <c r="Z10" s="65"/>
      <c r="AA10" s="65"/>
      <c r="AB10" s="65"/>
      <c r="AC10" s="0"/>
      <c r="AD10" s="0"/>
      <c r="AS10" s="91"/>
      <c r="AV10" s="0" t="s">
        <v>1023</v>
      </c>
    </row>
    <row r="11" customFormat="false" ht="78.75" hidden="false" customHeight="true" outlineLevel="0" collapsed="false">
      <c r="D11" s="65"/>
      <c r="E11" s="65"/>
      <c r="F11" s="65"/>
      <c r="G11" s="65"/>
      <c r="H11" s="65"/>
      <c r="I11" s="65"/>
      <c r="J11" s="65"/>
      <c r="K11" s="65"/>
      <c r="L11" s="65"/>
      <c r="M11" s="65"/>
      <c r="N11" s="65"/>
      <c r="O11" s="65" t="s">
        <v>128</v>
      </c>
      <c r="P11" s="65" t="s">
        <v>129</v>
      </c>
      <c r="Q11" s="65" t="s">
        <v>130</v>
      </c>
      <c r="R11" s="65"/>
      <c r="S11" s="65"/>
      <c r="T11" s="65"/>
      <c r="U11" s="65"/>
      <c r="V11" s="65"/>
      <c r="W11" s="65" t="s">
        <v>131</v>
      </c>
      <c r="X11" s="65" t="s">
        <v>132</v>
      </c>
      <c r="Y11" s="65" t="s">
        <v>131</v>
      </c>
      <c r="Z11" s="65" t="s">
        <v>132</v>
      </c>
      <c r="AA11" s="65"/>
      <c r="AB11" s="65"/>
      <c r="AC11" s="0"/>
      <c r="AD11" s="0"/>
      <c r="AS11" s="91"/>
    </row>
    <row r="12" customFormat="false" ht="30" hidden="false" customHeight="true" outlineLevel="0" collapsed="false">
      <c r="D12" s="249" t="s">
        <v>1028</v>
      </c>
      <c r="E12" s="275" t="s">
        <v>886</v>
      </c>
      <c r="F12" s="302"/>
      <c r="G12" s="251"/>
      <c r="H12" s="251"/>
      <c r="I12" s="251"/>
      <c r="J12" s="251"/>
      <c r="K12" s="251"/>
      <c r="L12" s="251"/>
      <c r="M12" s="251"/>
      <c r="N12" s="251"/>
      <c r="O12" s="251"/>
      <c r="P12" s="251"/>
      <c r="Q12" s="251"/>
      <c r="R12" s="251"/>
      <c r="S12" s="251"/>
      <c r="T12" s="251"/>
      <c r="U12" s="251"/>
      <c r="V12" s="251"/>
      <c r="W12" s="251"/>
      <c r="X12" s="251"/>
      <c r="Y12" s="251"/>
      <c r="Z12" s="251"/>
      <c r="AA12" s="251"/>
      <c r="AB12" s="252"/>
      <c r="AC12" s="0"/>
      <c r="AD12" s="0"/>
      <c r="AR12" s="91"/>
    </row>
    <row r="13" s="253" customFormat="true" ht="0.75" hidden="true" customHeight="true" outlineLevel="0" collapsed="false">
      <c r="D13" s="254"/>
      <c r="E13" s="304"/>
      <c r="F13" s="304"/>
      <c r="G13" s="304"/>
      <c r="H13" s="256"/>
      <c r="I13" s="257"/>
      <c r="J13" s="257"/>
      <c r="K13" s="258"/>
      <c r="L13" s="258"/>
      <c r="M13" s="305" t="str">
        <f aca="false">+IFERROR(IF(COUNT(J13:L13),ROUND(SUM(J13:L13),0),""),"")</f>
        <v/>
      </c>
      <c r="N13" s="140" t="str">
        <f aca="false">+IFERROR(IF(COUNT(M13),ROUND(M13/'Shareholding Pattern'!$L$57*100,2),""),0)</f>
        <v/>
      </c>
      <c r="O13" s="261" t="str">
        <f aca="false">IF(J13="","",J13)</f>
        <v/>
      </c>
      <c r="P13" s="261"/>
      <c r="Q13" s="260" t="str">
        <f aca="false">+IFERROR(IF(COUNT(O13:P13),ROUND(SUM(O13,P13),0),""),"")</f>
        <v/>
      </c>
      <c r="R13" s="260" t="str">
        <f aca="false">+IFERROR(IF(COUNT(Q13),ROUND(Q13/('Shareholding Pattern'!$P$58)*100,2),""),0)</f>
        <v/>
      </c>
      <c r="S13" s="258"/>
      <c r="T13" s="258"/>
      <c r="U13" s="259" t="str">
        <f aca="false">+IFERROR(IF(COUNT(S13:T13),ROUND(SUM(S13:T13),0),""),"")</f>
        <v/>
      </c>
      <c r="V13" s="260" t="str">
        <f aca="false">+IFERROR(IF(COUNT(M13,U13),ROUND(SUM(U13,M13)/SUM('Shareholding Pattern'!$L$57,'Shareholding Pattern'!$T$57)*100,2),""),0)</f>
        <v/>
      </c>
      <c r="W13" s="258"/>
      <c r="X13" s="260" t="str">
        <f aca="false">+IFERROR(IF(W13="","",(IF(COUNT(W13,M13),ROUND(SUM(W13)/SUM(M13)*100,2),""))),0)</f>
        <v/>
      </c>
      <c r="Y13" s="258"/>
      <c r="Z13" s="260" t="str">
        <f aca="false">+IFERROR(IF(Y13="","",(IF(COUNT(Y13,M13),ROUND(SUM(Y13)/SUM(M13)*100,2),""))),0)</f>
        <v/>
      </c>
      <c r="AA13" s="257"/>
      <c r="AB13" s="262"/>
      <c r="AC13" s="307" t="n">
        <f aca="false">IF(SUM(I13:AA13),1,0)</f>
        <v>0</v>
      </c>
      <c r="AD13" s="307" t="str">
        <f aca="false">IF(COUNT(H15:$Y$15000)=0,"",SUM(AC1:AC65533))</f>
        <v/>
      </c>
      <c r="AR13" s="91"/>
    </row>
    <row r="14" customFormat="false" ht="27" hidden="false" customHeight="true" outlineLevel="0" collapsed="false">
      <c r="D14" s="319"/>
      <c r="E14" s="320"/>
      <c r="F14" s="320"/>
      <c r="G14" s="320"/>
      <c r="H14" s="320"/>
      <c r="I14" s="320"/>
      <c r="J14" s="320"/>
      <c r="K14" s="320"/>
      <c r="L14" s="320"/>
      <c r="M14" s="320"/>
      <c r="N14" s="320"/>
      <c r="O14" s="320"/>
      <c r="P14" s="320"/>
      <c r="Q14" s="320"/>
      <c r="R14" s="320"/>
      <c r="S14" s="320"/>
      <c r="T14" s="320"/>
      <c r="U14" s="320"/>
      <c r="V14" s="320"/>
      <c r="W14" s="320"/>
      <c r="X14" s="320"/>
      <c r="Y14" s="320"/>
      <c r="AB14" s="321"/>
      <c r="AR14" s="91"/>
    </row>
    <row r="15" customFormat="false" ht="15" hidden="true" customHeight="false" outlineLevel="0" collapsed="false">
      <c r="D15" s="309"/>
      <c r="Z15" s="294"/>
    </row>
    <row r="16" customFormat="false" ht="20.1" hidden="false" customHeight="true" outlineLevel="0" collapsed="false">
      <c r="D16" s="311"/>
      <c r="E16" s="313"/>
      <c r="F16" s="313"/>
      <c r="G16" s="312" t="s">
        <v>1003</v>
      </c>
      <c r="H16" s="312" t="s">
        <v>130</v>
      </c>
      <c r="I16" s="137" t="str">
        <f aca="false">+IFERROR(IF(COUNT(I14:I15),ROUND(SUM(I14:I15),0),""),"")</f>
        <v/>
      </c>
      <c r="J16" s="137" t="str">
        <f aca="false">+IFERROR(IF(COUNT(J14:J15),ROUND(SUM(J14:J15),0),""),"")</f>
        <v/>
      </c>
      <c r="K16" s="137" t="str">
        <f aca="false">+IFERROR(IF(COUNT(K14:K15),ROUND(SUM(K14:K15),0),""),"")</f>
        <v/>
      </c>
      <c r="L16" s="137" t="str">
        <f aca="false">+IFERROR(IF(COUNT(L14:L15),ROUND(SUM(L14:L15),0),""),"")</f>
        <v/>
      </c>
      <c r="M16" s="137" t="str">
        <f aca="false">+IFERROR(IF(COUNT(M14:M15),ROUND(SUM(M14:M15),0),""),"")</f>
        <v/>
      </c>
      <c r="N16" s="140" t="str">
        <f aca="false">+IFERROR(IF(COUNT(M16),ROUND(M16/'Shareholding Pattern'!$L$57*100,2),""),0)</f>
        <v/>
      </c>
      <c r="O16" s="70" t="str">
        <f aca="false">+IFERROR(IF(COUNT(O14:O15),ROUND(SUM(O14:O15),0),""),"")</f>
        <v/>
      </c>
      <c r="P16" s="70" t="str">
        <f aca="false">+IFERROR(IF(COUNT(P14:P15),ROUND(SUM(P14:P15),0),""),"")</f>
        <v/>
      </c>
      <c r="Q16" s="70" t="str">
        <f aca="false">+IFERROR(IF(COUNT(Q14:Q15),ROUND(SUM(Q14:Q15),0),""),"")</f>
        <v/>
      </c>
      <c r="R16" s="140" t="str">
        <f aca="false">+IFERROR(IF(COUNT(Q16),ROUND(Q16/('Shareholding Pattern'!$P$58)*100,2),""),0)</f>
        <v/>
      </c>
      <c r="S16" s="137" t="str">
        <f aca="false">+IFERROR(IF(COUNT(S14:S15),ROUND(SUM(S14:S15),0),""),"")</f>
        <v/>
      </c>
      <c r="T16" s="137" t="str">
        <f aca="false">+IFERROR(IF(COUNT(T14:T15),ROUND(SUM(T14:T15),0),""),"")</f>
        <v/>
      </c>
      <c r="U16" s="137" t="str">
        <f aca="false">+IFERROR(IF(COUNT(U14:U15),ROUND(SUM(U14:U15),0),""),"")</f>
        <v/>
      </c>
      <c r="V16" s="140" t="str">
        <f aca="false">+IFERROR(IF(COUNT(M16,U16),ROUND(SUM(U16,M16)/SUM('Shareholding Pattern'!$L$57,'Shareholding Pattern'!$T$57)*100,2),""),0)</f>
        <v/>
      </c>
      <c r="W16" s="137" t="str">
        <f aca="false">+IFERROR(IF(COUNT(W14:W15),ROUND(SUM(W14:W15),0),""),"")</f>
        <v/>
      </c>
      <c r="X16" s="140" t="str">
        <f aca="false">+IFERROR(IF(COUNT(W16,J16),ROUND(SUM(W16)/SUM(M16)*100,2),""),0)</f>
        <v/>
      </c>
      <c r="Y16" s="137" t="str">
        <f aca="false">+IFERROR(IF(COUNT(Y14:Y15),ROUND(SUM(Y14:Y15),0),""),"")</f>
        <v/>
      </c>
      <c r="Z16" s="140" t="str">
        <f aca="false">+IFERROR(IF(COUNT(Y16,J16),ROUND(SUM(Y16)/SUM(M16)*100,2),""),0)</f>
        <v/>
      </c>
      <c r="AA16" s="137" t="str">
        <f aca="false">+IFERROR(IF(COUNT(AA14:AA15),ROUND(SUM(AA14:AA15),0),""),"")</f>
        <v/>
      </c>
    </row>
  </sheetData>
  <sheetProtection sheet="true" password="f884" objects="true" scenarios="true"/>
  <mergeCells count="22">
    <mergeCell ref="D9:D11"/>
    <mergeCell ref="E9:E11"/>
    <mergeCell ref="F9:F11"/>
    <mergeCell ref="G9:G11"/>
    <mergeCell ref="H9:H11"/>
    <mergeCell ref="I9:I11"/>
    <mergeCell ref="J9:J11"/>
    <mergeCell ref="K9:K11"/>
    <mergeCell ref="L9:L11"/>
    <mergeCell ref="M9:M11"/>
    <mergeCell ref="N9:N11"/>
    <mergeCell ref="O9:R9"/>
    <mergeCell ref="S9:S11"/>
    <mergeCell ref="T9:T11"/>
    <mergeCell ref="U9:U11"/>
    <mergeCell ref="V9:V11"/>
    <mergeCell ref="W9:X10"/>
    <mergeCell ref="Y9:Z10"/>
    <mergeCell ref="AA9:AA11"/>
    <mergeCell ref="AB9:AB11"/>
    <mergeCell ref="O10:Q10"/>
    <mergeCell ref="R10:R11"/>
  </mergeCells>
  <dataValidations count="7">
    <dataValidation allowBlank="true" operator="greaterThanOrEqual" showDropDown="false" showErrorMessage="true" showInputMessage="false" sqref="I13:L13 O13:P13 S13:T13" type="whole">
      <formula1>0</formula1>
      <formula2>0</formula2>
    </dataValidation>
    <dataValidation allowBlank="true" operator="equal" prompt="[A-Z][A-Z][A-Z][A-Z][A-Z][0-9][0-9][0-9][0-9][A-Z]&#10;&#10;In absence of PAN write : ZZZZZ9999Z" showDropDown="false" showErrorMessage="true" showInputMessage="true" sqref="H13" type="textLength">
      <formula1>10</formula1>
      <formula2>0</formula2>
    </dataValidation>
    <dataValidation allowBlank="true" operator="lessThanOrEqual" showDropDown="false" showErrorMessage="true" showInputMessage="false" sqref="Y13" type="whole">
      <formula1>J13</formula1>
      <formula2>0</formula2>
    </dataValidation>
    <dataValidation allowBlank="true" operator="lessThanOrEqual" showDropDown="false" showErrorMessage="true" showInputMessage="false" sqref="W13" type="whole">
      <formula1>J13</formula1>
      <formula2>0</formula2>
    </dataValidation>
    <dataValidation allowBlank="true" operator="lessThanOrEqual" showDropDown="false" showErrorMessage="true" showInputMessage="false" sqref="AA13" type="whole">
      <formula1>M13</formula1>
      <formula2>0</formula2>
    </dataValidation>
    <dataValidation allowBlank="true" operator="between" showDropDown="false" showErrorMessage="true" showInputMessage="false" sqref="E13" type="list">
      <formula1>$AR$3:$AS$3</formula1>
      <formula2>0</formula2>
    </dataValidation>
    <dataValidation allowBlank="true" operator="between" showDropDown="false" showErrorMessage="true" showInputMessage="false" sqref="F13" type="list">
      <formula1>$AV$9:$AV$10</formula1>
      <formula2>0</formula2>
    </dataValidation>
  </dataValidations>
  <hyperlinks>
    <hyperlink ref="G16" location="'Shareholding Pattern'!F24" display="Click here to go back"/>
    <hyperlink ref="H16" location="'Shareholding Pattern'!F24"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12.9921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4.97"/>
    <col collapsed="false" customWidth="true" hidden="false" outlineLevel="0" max="16" min="16" style="0" width="12.83"/>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4"/>
    <col collapsed="false" customWidth="true" hidden="false" outlineLevel="0" max="23" min="23" style="0" width="15.4"/>
    <col collapsed="false" customWidth="true" hidden="false" outlineLevel="0" max="24" min="24" style="0" width="18.68"/>
    <col collapsed="false" customWidth="true" hidden="false" outlineLevel="0" max="25" min="25" style="0" width="3.98"/>
    <col collapsed="false" customWidth="true" hidden="false" outlineLevel="0" max="26" min="26" style="0" width="3.56"/>
    <col collapsed="false" customWidth="false" hidden="true" outlineLevel="0" max="257" min="27" style="0" width="12.98"/>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4.25" hidden="true" customHeight="true" outlineLevel="0" collapsed="false"/>
    <row r="7" customFormat="false" ht="15" hidden="false" customHeight="true" outlineLevel="0" collapsed="false">
      <c r="AR7" s="0" t="s">
        <v>1030</v>
      </c>
    </row>
    <row r="8" customFormat="false" ht="15" hidden="false" customHeight="true" outlineLevel="0" collapsed="false">
      <c r="AR8" s="0" t="s">
        <v>1007</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c r="AR9" s="0" t="s">
        <v>1031</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1008</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1032</v>
      </c>
    </row>
    <row r="12" customFormat="false" ht="20.1" hidden="false" customHeight="true" outlineLevel="0" collapsed="false">
      <c r="E12" s="249" t="s">
        <v>1033</v>
      </c>
      <c r="F12" s="275" t="s">
        <v>925</v>
      </c>
      <c r="G12" s="322"/>
      <c r="H12" s="322"/>
      <c r="I12" s="322"/>
      <c r="J12" s="322"/>
      <c r="K12" s="322"/>
      <c r="L12" s="322"/>
      <c r="M12" s="322"/>
      <c r="N12" s="322"/>
      <c r="O12" s="322"/>
      <c r="P12" s="322"/>
      <c r="Q12" s="322"/>
      <c r="R12" s="322"/>
      <c r="S12" s="322"/>
      <c r="T12" s="322"/>
      <c r="U12" s="322"/>
      <c r="V12" s="322"/>
      <c r="W12" s="322"/>
      <c r="X12" s="323"/>
      <c r="AR12" s="0" t="s">
        <v>1034</v>
      </c>
    </row>
    <row r="13" s="253" customFormat="true" ht="18"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Y13" s="0"/>
      <c r="AC13" s="253" t="n">
        <f aca="false">IF(SUM(H13:W13)&gt;0,1,0)</f>
        <v>0</v>
      </c>
      <c r="AD13" s="253" t="n">
        <f aca="false">SUM(AC15:AC65535)</f>
        <v>0</v>
      </c>
      <c r="AR13" s="253" t="s">
        <v>1011</v>
      </c>
    </row>
    <row r="14" customFormat="false" ht="24.95" hidden="false" customHeight="true" outlineLevel="0" collapsed="false">
      <c r="E14" s="296"/>
      <c r="F14" s="297"/>
      <c r="G14" s="324" t="s">
        <v>1035</v>
      </c>
      <c r="H14" s="297"/>
      <c r="I14" s="297"/>
      <c r="J14" s="297"/>
      <c r="K14" s="297"/>
      <c r="L14" s="297"/>
      <c r="M14" s="297"/>
      <c r="N14" s="297"/>
      <c r="O14" s="297"/>
      <c r="P14" s="297"/>
      <c r="Q14" s="297"/>
      <c r="R14" s="297"/>
      <c r="S14" s="297"/>
      <c r="T14" s="297"/>
      <c r="U14" s="297"/>
      <c r="V14" s="297"/>
      <c r="W14" s="297"/>
      <c r="X14" s="298"/>
      <c r="AR14" s="0" t="s">
        <v>1026</v>
      </c>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row>
    <row r="16" customFormat="false" ht="20.1" hidden="false" customHeight="true" outlineLevel="0" collapsed="false">
      <c r="E16" s="295"/>
      <c r="F16" s="318" t="s">
        <v>1003</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0" display="Click here to go back"/>
    <hyperlink ref="G16" location="'Shareholding Pattern'!F30"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2.41796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69"/>
    <col collapsed="false" customWidth="true" hidden="false" outlineLevel="0" max="23" min="23" style="0" width="15.4"/>
    <col collapsed="false" customWidth="true" hidden="false" outlineLevel="0" max="24" min="24" style="0" width="18.68"/>
    <col collapsed="false" customWidth="true" hidden="false" outlineLevel="0" max="25" min="25" style="0" width="2.99"/>
    <col collapsed="false" customWidth="true" hidden="false" outlineLevel="0" max="26" min="26" style="0" width="2.7"/>
    <col collapsed="false" customWidth="false" hidden="true" outlineLevel="0" max="257" min="27" style="0" width="22.39"/>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1030</v>
      </c>
    </row>
    <row r="8" customFormat="false" ht="15" hidden="false" customHeight="true" outlineLevel="0" collapsed="false">
      <c r="AR8" s="0" t="s">
        <v>1007</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c r="AR9" s="0" t="s">
        <v>1031</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1008</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1032</v>
      </c>
    </row>
    <row r="12" customFormat="false" ht="18" hidden="false" customHeight="true" outlineLevel="0" collapsed="false">
      <c r="E12" s="249" t="s">
        <v>1036</v>
      </c>
      <c r="F12" s="275" t="s">
        <v>929</v>
      </c>
      <c r="G12" s="251"/>
      <c r="H12" s="251"/>
      <c r="I12" s="251"/>
      <c r="J12" s="251"/>
      <c r="K12" s="251"/>
      <c r="L12" s="251"/>
      <c r="M12" s="251"/>
      <c r="N12" s="251"/>
      <c r="O12" s="251"/>
      <c r="P12" s="251"/>
      <c r="Q12" s="251"/>
      <c r="R12" s="251"/>
      <c r="S12" s="251"/>
      <c r="T12" s="251"/>
      <c r="U12" s="251"/>
      <c r="V12" s="251"/>
      <c r="W12" s="251"/>
      <c r="X12" s="252"/>
      <c r="AR12" s="0" t="s">
        <v>1034</v>
      </c>
    </row>
    <row r="13" s="253" customFormat="true" ht="19.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1011</v>
      </c>
    </row>
    <row r="14" customFormat="false" ht="24.95" hidden="false" customHeight="true" outlineLevel="0" collapsed="false">
      <c r="E14" s="296"/>
      <c r="F14" s="297"/>
      <c r="G14" s="325" t="s">
        <v>1037</v>
      </c>
      <c r="H14" s="297"/>
      <c r="I14" s="297"/>
      <c r="J14" s="297"/>
      <c r="K14" s="297"/>
      <c r="L14" s="297"/>
      <c r="M14" s="297"/>
      <c r="N14" s="297"/>
      <c r="O14" s="297"/>
      <c r="P14" s="297"/>
      <c r="Q14" s="297"/>
      <c r="R14" s="297"/>
      <c r="S14" s="297"/>
      <c r="T14" s="297"/>
      <c r="U14" s="297"/>
      <c r="V14" s="297"/>
      <c r="W14" s="297"/>
      <c r="X14" s="298"/>
      <c r="AR14" s="0" t="s">
        <v>1026</v>
      </c>
    </row>
    <row r="15" customFormat="false" ht="0.7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1038</v>
      </c>
    </row>
    <row r="16" customFormat="false" ht="20.1" hidden="false" customHeight="true" outlineLevel="0" collapsed="false">
      <c r="E16" s="295"/>
      <c r="F16" s="318" t="s">
        <v>1003</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1020</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1" display="Click here to go back"/>
    <hyperlink ref="G16" location="'Shareholding Pattern'!F31"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0.9921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98"/>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84"/>
    <col collapsed="false" customWidth="true" hidden="false" outlineLevel="0" max="23" min="23" style="0" width="15.4"/>
    <col collapsed="false" customWidth="true" hidden="false" outlineLevel="0" max="24" min="24" style="0" width="17.54"/>
    <col collapsed="false" customWidth="true" hidden="false" outlineLevel="0" max="25" min="25" style="0" width="3.13"/>
    <col collapsed="false" customWidth="true" hidden="false" outlineLevel="0" max="26" min="26" style="0" width="2.84"/>
    <col collapsed="false" customWidth="false" hidden="true" outlineLevel="0" max="257" min="27" style="0" width="20.97"/>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1030</v>
      </c>
    </row>
    <row r="8" customFormat="false" ht="15" hidden="false" customHeight="true" outlineLevel="0" collapsed="false">
      <c r="AR8" s="0" t="s">
        <v>1007</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c r="AR9" s="0" t="s">
        <v>1031</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1008</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1032</v>
      </c>
    </row>
    <row r="12" customFormat="false" ht="18.75" hidden="false" customHeight="true" outlineLevel="0" collapsed="false">
      <c r="E12" s="249" t="s">
        <v>1039</v>
      </c>
      <c r="F12" s="275" t="s">
        <v>932</v>
      </c>
      <c r="G12" s="251"/>
      <c r="H12" s="251"/>
      <c r="I12" s="251"/>
      <c r="J12" s="251"/>
      <c r="K12" s="251"/>
      <c r="L12" s="251"/>
      <c r="M12" s="251"/>
      <c r="N12" s="251"/>
      <c r="O12" s="251"/>
      <c r="P12" s="251"/>
      <c r="Q12" s="251"/>
      <c r="R12" s="251"/>
      <c r="S12" s="251"/>
      <c r="T12" s="251"/>
      <c r="U12" s="251"/>
      <c r="V12" s="251"/>
      <c r="W12" s="251"/>
      <c r="X12" s="252"/>
      <c r="AR12" s="0" t="s">
        <v>1034</v>
      </c>
    </row>
    <row r="13" s="253" customFormat="true" ht="16.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1011</v>
      </c>
    </row>
    <row r="14" customFormat="false" ht="24.95" hidden="false" customHeight="true" outlineLevel="0" collapsed="false">
      <c r="E14" s="296"/>
      <c r="F14" s="297"/>
      <c r="G14" s="324" t="s">
        <v>1035</v>
      </c>
      <c r="H14" s="297"/>
      <c r="I14" s="297"/>
      <c r="J14" s="297"/>
      <c r="K14" s="297"/>
      <c r="L14" s="297"/>
      <c r="M14" s="297"/>
      <c r="N14" s="297"/>
      <c r="O14" s="297"/>
      <c r="P14" s="297"/>
      <c r="Q14" s="297"/>
      <c r="R14" s="297"/>
      <c r="S14" s="297"/>
      <c r="T14" s="297"/>
      <c r="U14" s="297"/>
      <c r="V14" s="297"/>
      <c r="W14" s="297"/>
      <c r="X14" s="298"/>
      <c r="AR14" s="0" t="s">
        <v>1026</v>
      </c>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1038</v>
      </c>
    </row>
    <row r="16" customFormat="false" ht="20.1" hidden="false" customHeight="true" outlineLevel="0" collapsed="false">
      <c r="E16" s="295"/>
      <c r="F16" s="318" t="s">
        <v>1003</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1020</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2" display="Click here to go back"/>
    <hyperlink ref="G16" location="'Shareholding Pattern'!F32"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4.70703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27"/>
    <col collapsed="false" customWidth="true" hidden="false" outlineLevel="0" max="23" min="23" style="0" width="15.4"/>
    <col collapsed="false" customWidth="true" hidden="false" outlineLevel="0" max="24" min="24" style="0" width="18.39"/>
    <col collapsed="false" customWidth="true" hidden="false" outlineLevel="0" max="25" min="25" style="0" width="3.98"/>
    <col collapsed="false" customWidth="true" hidden="false" outlineLevel="0" max="26" min="26" style="0" width="3.84"/>
    <col collapsed="false" customWidth="false" hidden="true" outlineLevel="0" max="257" min="27" style="0" width="4.7"/>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1030</v>
      </c>
    </row>
    <row r="8" customFormat="false" ht="15" hidden="false" customHeight="true" outlineLevel="0" collapsed="false">
      <c r="AR8" s="0" t="s">
        <v>1007</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c r="AR9" s="0" t="s">
        <v>1031</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1008</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1032</v>
      </c>
    </row>
    <row r="12" customFormat="false" ht="20.1" hidden="false" customHeight="true" outlineLevel="0" collapsed="false">
      <c r="E12" s="249" t="s">
        <v>1040</v>
      </c>
      <c r="F12" s="275" t="s">
        <v>935</v>
      </c>
      <c r="G12" s="251"/>
      <c r="H12" s="251"/>
      <c r="I12" s="251"/>
      <c r="J12" s="251"/>
      <c r="K12" s="251"/>
      <c r="L12" s="251"/>
      <c r="M12" s="251"/>
      <c r="N12" s="251"/>
      <c r="O12" s="251"/>
      <c r="P12" s="251"/>
      <c r="Q12" s="251"/>
      <c r="R12" s="251"/>
      <c r="S12" s="251"/>
      <c r="T12" s="251"/>
      <c r="U12" s="251"/>
      <c r="V12" s="251"/>
      <c r="W12" s="251"/>
      <c r="X12" s="252"/>
      <c r="AR12" s="0" t="s">
        <v>1034</v>
      </c>
    </row>
    <row r="13" s="253" customFormat="true" ht="14.2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SUM(AC13:AC65535)</f>
        <v>0</v>
      </c>
      <c r="AR13" s="253" t="s">
        <v>1011</v>
      </c>
    </row>
    <row r="14" customFormat="false" ht="24.95" hidden="false" customHeight="true" outlineLevel="0" collapsed="false">
      <c r="E14" s="296"/>
      <c r="F14" s="297"/>
      <c r="G14" s="324" t="s">
        <v>1035</v>
      </c>
      <c r="H14" s="297"/>
      <c r="I14" s="297"/>
      <c r="J14" s="297"/>
      <c r="K14" s="297"/>
      <c r="L14" s="297"/>
      <c r="M14" s="297"/>
      <c r="N14" s="297"/>
      <c r="O14" s="297"/>
      <c r="P14" s="297"/>
      <c r="Q14" s="297"/>
      <c r="R14" s="297"/>
      <c r="S14" s="297"/>
      <c r="T14" s="297"/>
      <c r="U14" s="297"/>
      <c r="V14" s="297"/>
      <c r="W14" s="297"/>
      <c r="X14" s="298"/>
      <c r="AR14" s="0" t="s">
        <v>1026</v>
      </c>
    </row>
    <row r="15" customFormat="false" ht="20.1"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1038</v>
      </c>
    </row>
    <row r="16" customFormat="false" ht="20.1" hidden="false" customHeight="true" outlineLevel="0" collapsed="false">
      <c r="E16" s="295"/>
      <c r="F16" s="318" t="s">
        <v>1003</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1020</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3" display="Click here to go back"/>
    <hyperlink ref="G16" location="'Shareholding Pattern'!F33"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D1:X30"/>
  <sheetViews>
    <sheetView showFormulas="false" showGridLines="false" showRowColHeaders="true" showZeros="true" rightToLeft="false" tabSelected="false" showOutlineSymbols="true" defaultGridColor="true" view="normal" topLeftCell="D7" colorId="64" zoomScale="100" zoomScaleNormal="100" zoomScalePageLayoutView="100" workbookViewId="0">
      <selection pane="topLeft" activeCell="F14" activeCellId="0" sqref="F14"/>
    </sheetView>
  </sheetViews>
  <sheetFormatPr defaultColWidth="3.28125" defaultRowHeight="15" zeroHeight="true" outlineLevelRow="0" outlineLevelCol="0"/>
  <cols>
    <col collapsed="false" customWidth="true" hidden="true" outlineLevel="0" max="1" min="1" style="26" width="2.84"/>
    <col collapsed="false" customWidth="true" hidden="true" outlineLevel="0" max="2" min="2" style="26" width="2.41"/>
    <col collapsed="false" customWidth="true" hidden="true" outlineLevel="0" max="3" min="3" style="26" width="2.84"/>
    <col collapsed="false" customWidth="true" hidden="false" outlineLevel="0" max="4" min="4" style="26" width="2.84"/>
    <col collapsed="false" customWidth="true" hidden="false" outlineLevel="0" max="5" min="5" style="26" width="80.76"/>
    <col collapsed="false" customWidth="true" hidden="false" outlineLevel="0" max="6" min="6" style="26" width="35.52"/>
    <col collapsed="false" customWidth="true" hidden="false" outlineLevel="0" max="8" min="7" style="26" width="2.7"/>
    <col collapsed="false" customWidth="false" hidden="true" outlineLevel="0" max="257" min="9" style="26" width="3.28"/>
  </cols>
  <sheetData>
    <row r="1" customFormat="false" ht="15" hidden="true" customHeight="false" outlineLevel="0" collapsed="false">
      <c r="H1" s="26" t="s">
        <v>42</v>
      </c>
      <c r="R1" s="26" t="s">
        <v>43</v>
      </c>
      <c r="S1" s="26" t="s">
        <v>44</v>
      </c>
      <c r="T1" s="26" t="s">
        <v>45</v>
      </c>
      <c r="U1" s="26" t="s">
        <v>46</v>
      </c>
      <c r="W1" s="26" t="s">
        <v>44</v>
      </c>
    </row>
    <row r="2" customFormat="false" ht="15" hidden="true" customHeight="false" outlineLevel="0" collapsed="false">
      <c r="R2" s="26" t="s">
        <v>47</v>
      </c>
      <c r="S2" s="26" t="s">
        <v>48</v>
      </c>
      <c r="T2" s="26" t="s">
        <v>49</v>
      </c>
      <c r="U2" s="26" t="s">
        <v>50</v>
      </c>
      <c r="W2" s="26" t="s">
        <v>51</v>
      </c>
    </row>
    <row r="3" customFormat="false" ht="15" hidden="true" customHeight="false" outlineLevel="0" collapsed="false">
      <c r="R3" s="26" t="s">
        <v>52</v>
      </c>
      <c r="S3" s="26" t="s">
        <v>51</v>
      </c>
      <c r="T3" s="26" t="s">
        <v>53</v>
      </c>
      <c r="W3" s="26" t="s">
        <v>54</v>
      </c>
    </row>
    <row r="4" customFormat="false" ht="15" hidden="true" customHeight="false" outlineLevel="0" collapsed="false">
      <c r="S4" s="26" t="s">
        <v>54</v>
      </c>
      <c r="T4" s="26" t="s">
        <v>55</v>
      </c>
      <c r="W4" s="26" t="s">
        <v>56</v>
      </c>
    </row>
    <row r="5" customFormat="false" ht="15" hidden="true" customHeight="false" outlineLevel="0" collapsed="false">
      <c r="S5" s="26" t="s">
        <v>56</v>
      </c>
    </row>
    <row r="7" customFormat="false" ht="31.5" hidden="false" customHeight="true" outlineLevel="0" collapsed="false">
      <c r="M7" s="26" t="s">
        <v>57</v>
      </c>
      <c r="X7" s="26" t="s">
        <v>46</v>
      </c>
    </row>
    <row r="8" customFormat="false" ht="30" hidden="false" customHeight="true" outlineLevel="0" collapsed="false">
      <c r="E8" s="27" t="s">
        <v>58</v>
      </c>
      <c r="F8" s="27"/>
      <c r="M8" s="26" t="s">
        <v>59</v>
      </c>
      <c r="X8" s="26" t="s">
        <v>50</v>
      </c>
    </row>
    <row r="9" customFormat="false" ht="20.1" hidden="false" customHeight="true" outlineLevel="0" collapsed="false">
      <c r="E9" s="28" t="s">
        <v>60</v>
      </c>
      <c r="F9" s="29" t="n">
        <v>531201</v>
      </c>
      <c r="M9" s="26" t="s">
        <v>61</v>
      </c>
    </row>
    <row r="10" customFormat="false" ht="20.1" hidden="false" customHeight="true" outlineLevel="0" collapsed="false">
      <c r="E10" s="30" t="s">
        <v>62</v>
      </c>
      <c r="F10" s="31" t="s">
        <v>63</v>
      </c>
      <c r="M10" s="26" t="s">
        <v>64</v>
      </c>
    </row>
    <row r="11" customFormat="false" ht="20.1" hidden="false" customHeight="true" outlineLevel="0" collapsed="false">
      <c r="E11" s="30" t="s">
        <v>65</v>
      </c>
      <c r="F11" s="32" t="s">
        <v>50</v>
      </c>
    </row>
    <row r="12" customFormat="false" ht="20.1" hidden="false" customHeight="true" outlineLevel="0" collapsed="false">
      <c r="E12" s="30" t="s">
        <v>66</v>
      </c>
      <c r="F12" s="32" t="s">
        <v>43</v>
      </c>
    </row>
    <row r="13" customFormat="false" ht="20.1" hidden="false" customHeight="true" outlineLevel="0" collapsed="false">
      <c r="E13" s="30" t="s">
        <v>67</v>
      </c>
      <c r="F13" s="32" t="s">
        <v>48</v>
      </c>
      <c r="R13" s="33"/>
    </row>
    <row r="14" customFormat="false" ht="30.75" hidden="false" customHeight="true" outlineLevel="0" collapsed="false">
      <c r="E14" s="30" t="s">
        <v>68</v>
      </c>
      <c r="F14" s="34" t="s">
        <v>69</v>
      </c>
      <c r="R14" s="35"/>
    </row>
    <row r="15" customFormat="false" ht="30" hidden="false" customHeight="true" outlineLevel="0" collapsed="false">
      <c r="E15" s="36" t="s">
        <v>70</v>
      </c>
      <c r="F15" s="37"/>
      <c r="G15" s="35"/>
      <c r="I15" s="35"/>
      <c r="S15" s="35"/>
    </row>
    <row r="16" customFormat="false" ht="15" hidden="false" customHeight="false" outlineLevel="0" collapsed="false">
      <c r="E16" s="38" t="s">
        <v>71</v>
      </c>
      <c r="F16" s="39" t="str">
        <f aca="false">IF(F13=S1,M7,IF(F13=S2,M8,IF(F13=S3,M9,IF(F13=S4,M8,IF(F13=S5,M8,"")))))</f>
        <v>Regulation 31 (1) (b)</v>
      </c>
    </row>
    <row r="17" customFormat="false" ht="15" hidden="false" customHeight="false" outlineLevel="0" collapsed="false"/>
    <row r="18" s="40" customFormat="true" ht="15" hidden="false" customHeight="false" outlineLevel="0" collapsed="false">
      <c r="E18" s="26"/>
      <c r="F18" s="26"/>
    </row>
    <row r="19" s="40" customFormat="true" ht="21" hidden="true" customHeight="false" outlineLevel="0" collapsed="false">
      <c r="E19" s="41"/>
      <c r="F19" s="41"/>
    </row>
    <row r="20" s="40" customFormat="true" ht="21" hidden="true" customHeight="true" outlineLevel="0" collapsed="false">
      <c r="D20" s="42"/>
      <c r="G20" s="43"/>
    </row>
    <row r="21" s="40" customFormat="true" ht="12.75" hidden="true" customHeight="true" outlineLevel="0" collapsed="false">
      <c r="D21" s="44"/>
      <c r="E21" s="42"/>
      <c r="F21" s="42"/>
    </row>
    <row r="22" s="40" customFormat="true" ht="12.75" hidden="true" customHeight="true" outlineLevel="0" collapsed="false">
      <c r="D22" s="44"/>
      <c r="E22" s="45"/>
      <c r="F22" s="46"/>
    </row>
    <row r="23" s="40" customFormat="true" ht="12.75" hidden="true" customHeight="true" outlineLevel="0" collapsed="false">
      <c r="D23" s="44"/>
      <c r="E23" s="45"/>
      <c r="F23" s="46"/>
    </row>
    <row r="24" s="40" customFormat="true" ht="12.75" hidden="true" customHeight="true" outlineLevel="0" collapsed="false">
      <c r="D24" s="44"/>
      <c r="E24" s="45"/>
      <c r="F24" s="46"/>
    </row>
    <row r="25" s="40" customFormat="true" ht="12.75" hidden="true" customHeight="true" outlineLevel="0" collapsed="false">
      <c r="D25" s="44"/>
      <c r="E25" s="45"/>
      <c r="F25" s="46"/>
    </row>
    <row r="26" s="40" customFormat="true" ht="12.75" hidden="true" customHeight="true" outlineLevel="0" collapsed="false">
      <c r="D26" s="44"/>
      <c r="E26" s="45"/>
      <c r="F26" s="46"/>
    </row>
    <row r="27" s="40" customFormat="true" ht="15" hidden="true" customHeight="false" outlineLevel="0" collapsed="false">
      <c r="E27" s="45"/>
      <c r="F27" s="46"/>
    </row>
    <row r="28" s="40" customFormat="true" ht="15" hidden="true" customHeight="false" outlineLevel="0" collapsed="false"/>
    <row r="29" s="40" customFormat="true" ht="15" hidden="true" customHeight="false" outlineLevel="0" collapsed="false"/>
    <row r="30" customFormat="false" ht="18.75" hidden="true" customHeight="true" outlineLevel="0" collapsed="false">
      <c r="E30" s="40"/>
      <c r="F30" s="40"/>
    </row>
  </sheetData>
  <sheetProtection sheet="true" password="f884" objects="true" scenarios="true"/>
  <mergeCells count="2">
    <mergeCell ref="E8:F8"/>
    <mergeCell ref="E19:F19"/>
  </mergeCells>
  <dataValidations count="7">
    <dataValidation allowBlank="true" operator="between" showDropDown="false" showErrorMessage="true" showInputMessage="false" sqref="F22:F27" type="list">
      <formula1>$U$1:$U$2</formula1>
      <formula2>0</formula2>
    </dataValidation>
    <dataValidation allowBlank="true" operator="between" prompt="Enter date in DD-MM-YYYY format." showDropDown="false" showErrorMessage="true" showInputMessage="true" sqref="F14:F15" type="none">
      <formula1>0</formula1>
      <formula2>0</formula2>
    </dataValidation>
    <dataValidation allowBlank="true" operator="between" showDropDown="false" showErrorMessage="true" showInputMessage="false" sqref="F12" type="list">
      <formula1>$R$1:$R$3</formula1>
      <formula2>0</formula2>
    </dataValidation>
    <dataValidation allowBlank="true" operator="between" showDropDown="false" showErrorMessage="true" showInputMessage="false" sqref="F13" type="list">
      <formula1>IF(F11="Yes",yy,pre)</formula1>
      <formula2>0</formula2>
    </dataValidation>
    <dataValidation allowBlank="true" operator="equal" showDropDown="false" showErrorMessage="true" showInputMessage="false" sqref="F9" type="textLength">
      <formula1>6</formula1>
      <formula2>0</formula2>
    </dataValidation>
    <dataValidation allowBlank="true" operator="between" showDropDown="false" showErrorMessage="true" showInputMessage="false" sqref="F11" type="list">
      <formula1>$X$7:$X$8</formula1>
      <formula2>0</formula2>
    </dataValidation>
    <dataValidation allowBlank="true" operator="between" showDropDown="false" showErrorMessage="true" showInputMessage="false" sqref="G13" type="custom">
      <formula1>IF(F11="Yes",OFFSET(R1,2,1,2,1),OFFSET(R1,1,2,3,1))</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3.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27"/>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98"/>
    <col collapsed="false" customWidth="true" hidden="false" outlineLevel="0" max="23" min="23" style="0" width="15.4"/>
    <col collapsed="false" customWidth="true" hidden="false" outlineLevel="0" max="24" min="24" style="0" width="19.39"/>
    <col collapsed="false" customWidth="true" hidden="false" outlineLevel="0" max="25" min="25" style="0" width="3.7"/>
    <col collapsed="false" customWidth="true" hidden="false" outlineLevel="0" max="26" min="26" style="0" width="3.13"/>
    <col collapsed="false" customWidth="false" hidden="true" outlineLevel="0" max="257" min="27" style="0" width="3.84"/>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1030</v>
      </c>
    </row>
    <row r="8" customFormat="false" ht="15" hidden="false" customHeight="true" outlineLevel="0" collapsed="false">
      <c r="AR8" s="0" t="s">
        <v>1007</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c r="AR9" s="0" t="s">
        <v>1031</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1008</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1032</v>
      </c>
    </row>
    <row r="12" customFormat="false" ht="15.75" hidden="false" customHeight="false" outlineLevel="0" collapsed="false">
      <c r="E12" s="249" t="s">
        <v>1041</v>
      </c>
      <c r="F12" s="275" t="s">
        <v>938</v>
      </c>
      <c r="G12" s="251"/>
      <c r="H12" s="251"/>
      <c r="I12" s="251"/>
      <c r="J12" s="251"/>
      <c r="K12" s="251"/>
      <c r="L12" s="251"/>
      <c r="M12" s="251"/>
      <c r="N12" s="251"/>
      <c r="O12" s="251"/>
      <c r="P12" s="251"/>
      <c r="Q12" s="251"/>
      <c r="R12" s="251"/>
      <c r="S12" s="251"/>
      <c r="T12" s="251"/>
      <c r="U12" s="251"/>
      <c r="V12" s="251"/>
      <c r="W12" s="251"/>
      <c r="X12" s="252"/>
      <c r="AR12" s="0" t="s">
        <v>1034</v>
      </c>
    </row>
    <row r="13" s="253" customFormat="true" ht="12"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1011</v>
      </c>
    </row>
    <row r="14" customFormat="false" ht="24.95" hidden="false" customHeight="true" outlineLevel="0" collapsed="false">
      <c r="E14" s="296"/>
      <c r="F14" s="297"/>
      <c r="G14" s="324" t="s">
        <v>1035</v>
      </c>
      <c r="H14" s="297"/>
      <c r="I14" s="297"/>
      <c r="J14" s="297"/>
      <c r="K14" s="297"/>
      <c r="L14" s="297"/>
      <c r="M14" s="297"/>
      <c r="N14" s="297"/>
      <c r="O14" s="297"/>
      <c r="P14" s="297"/>
      <c r="Q14" s="297"/>
      <c r="R14" s="297"/>
      <c r="S14" s="297"/>
      <c r="T14" s="297"/>
      <c r="U14" s="297"/>
      <c r="V14" s="297"/>
      <c r="W14" s="297"/>
      <c r="X14" s="298"/>
      <c r="AR14" s="0" t="s">
        <v>1026</v>
      </c>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1038</v>
      </c>
    </row>
    <row r="16" customFormat="false" ht="20.1" hidden="false" customHeight="true" outlineLevel="0" collapsed="false">
      <c r="E16" s="295"/>
      <c r="F16" s="318" t="s">
        <v>1003</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1020</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4" display="Click here to go back"/>
    <hyperlink ref="G16" location="'Shareholding Pattern'!F34"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69"/>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98"/>
    <col collapsed="false" customWidth="true" hidden="false" outlineLevel="0" max="23" min="23" style="0" width="15.4"/>
    <col collapsed="false" customWidth="true" hidden="false" outlineLevel="0" max="24" min="24" style="0" width="18.68"/>
    <col collapsed="false" customWidth="true" hidden="false" outlineLevel="0" max="25" min="25" style="0" width="3.98"/>
    <col collapsed="false" customWidth="true" hidden="false" outlineLevel="0" max="26" min="26" style="0" width="3.28"/>
    <col collapsed="false" customWidth="false" hidden="true" outlineLevel="0" max="257" min="27" style="0" width="2.84"/>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1030</v>
      </c>
    </row>
    <row r="8" customFormat="false" ht="15" hidden="false" customHeight="true" outlineLevel="0" collapsed="false">
      <c r="AR8" s="0" t="s">
        <v>1007</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c r="AR9" s="0" t="s">
        <v>1031</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1008</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1032</v>
      </c>
    </row>
    <row r="12" customFormat="false" ht="18.75" hidden="false" customHeight="true" outlineLevel="0" collapsed="false">
      <c r="E12" s="249" t="s">
        <v>1042</v>
      </c>
      <c r="F12" s="275" t="s">
        <v>882</v>
      </c>
      <c r="G12" s="251"/>
      <c r="H12" s="251"/>
      <c r="I12" s="251"/>
      <c r="J12" s="251"/>
      <c r="K12" s="251"/>
      <c r="L12" s="251"/>
      <c r="M12" s="251"/>
      <c r="N12" s="251"/>
      <c r="O12" s="251"/>
      <c r="P12" s="251"/>
      <c r="Q12" s="251"/>
      <c r="R12" s="251"/>
      <c r="S12" s="251"/>
      <c r="T12" s="251"/>
      <c r="U12" s="251"/>
      <c r="V12" s="251"/>
      <c r="W12" s="251"/>
      <c r="X12" s="252"/>
      <c r="AR12" s="0" t="s">
        <v>1034</v>
      </c>
    </row>
    <row r="13" s="253" customFormat="true" ht="15" hidden="true" customHeight="fals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1011</v>
      </c>
    </row>
    <row r="14" customFormat="false" ht="24.95" hidden="false" customHeight="true" outlineLevel="0" collapsed="false">
      <c r="E14" s="296"/>
      <c r="F14" s="297"/>
      <c r="G14" s="324" t="s">
        <v>1035</v>
      </c>
      <c r="H14" s="297"/>
      <c r="I14" s="297"/>
      <c r="J14" s="297"/>
      <c r="K14" s="297"/>
      <c r="L14" s="297"/>
      <c r="M14" s="297"/>
      <c r="N14" s="297"/>
      <c r="O14" s="297"/>
      <c r="P14" s="297"/>
      <c r="Q14" s="297"/>
      <c r="R14" s="297"/>
      <c r="S14" s="297"/>
      <c r="T14" s="297"/>
      <c r="U14" s="297"/>
      <c r="V14" s="297"/>
      <c r="W14" s="297"/>
      <c r="X14" s="298"/>
      <c r="AR14" s="0" t="s">
        <v>1026</v>
      </c>
    </row>
    <row r="15" customFormat="false" ht="20.1"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1038</v>
      </c>
    </row>
    <row r="16" customFormat="false" ht="20.1" hidden="false" customHeight="true" outlineLevel="0" collapsed="false">
      <c r="E16" s="295"/>
      <c r="F16" s="318" t="s">
        <v>1003</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1020</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5" display="Click here to go back"/>
    <hyperlink ref="G16" location="'Shareholding Pattern'!F35"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F16" activeCellId="0" sqref="F16"/>
    </sheetView>
  </sheetViews>
  <sheetFormatPr defaultColWidth="5.70703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8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9.27"/>
    <col collapsed="false" customWidth="true" hidden="false" outlineLevel="0" max="23" min="23" style="0" width="15.4"/>
    <col collapsed="false" customWidth="true" hidden="false" outlineLevel="0" max="24" min="24" style="0" width="19.39"/>
    <col collapsed="false" customWidth="true" hidden="false" outlineLevel="0" max="25" min="25" style="0" width="2.84"/>
    <col collapsed="false" customWidth="true" hidden="false" outlineLevel="0" max="26" min="26" style="0" width="2.56"/>
    <col collapsed="false" customWidth="false" hidden="true" outlineLevel="0" max="257" min="27" style="0" width="5.7"/>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1030</v>
      </c>
    </row>
    <row r="8" customFormat="false" ht="15" hidden="false" customHeight="true" outlineLevel="0" collapsed="false">
      <c r="AR8" s="0" t="s">
        <v>1007</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c r="AR9" s="0" t="s">
        <v>1031</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1008</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1032</v>
      </c>
    </row>
    <row r="12" customFormat="false" ht="15.75" hidden="false" customHeight="true" outlineLevel="0" collapsed="false">
      <c r="E12" s="249" t="s">
        <v>1043</v>
      </c>
      <c r="F12" s="275" t="s">
        <v>945</v>
      </c>
      <c r="G12" s="251"/>
      <c r="H12" s="251"/>
      <c r="I12" s="251"/>
      <c r="J12" s="251"/>
      <c r="K12" s="251"/>
      <c r="L12" s="251"/>
      <c r="M12" s="251"/>
      <c r="N12" s="251"/>
      <c r="O12" s="251"/>
      <c r="P12" s="251"/>
      <c r="Q12" s="251"/>
      <c r="R12" s="251"/>
      <c r="S12" s="251"/>
      <c r="T12" s="251"/>
      <c r="U12" s="251"/>
      <c r="V12" s="251"/>
      <c r="W12" s="251"/>
      <c r="X12" s="252"/>
      <c r="AR12" s="0" t="s">
        <v>1034</v>
      </c>
    </row>
    <row r="13" s="253" customFormat="true" ht="12"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1011</v>
      </c>
    </row>
    <row r="14" customFormat="false" ht="24.95" hidden="false" customHeight="true" outlineLevel="0" collapsed="false">
      <c r="E14" s="296"/>
      <c r="F14" s="297"/>
      <c r="G14" s="325" t="s">
        <v>1037</v>
      </c>
      <c r="H14" s="297"/>
      <c r="I14" s="297"/>
      <c r="J14" s="297"/>
      <c r="K14" s="297"/>
      <c r="L14" s="297"/>
      <c r="M14" s="297"/>
      <c r="N14" s="297"/>
      <c r="O14" s="297"/>
      <c r="P14" s="297"/>
      <c r="Q14" s="297"/>
      <c r="R14" s="297"/>
      <c r="S14" s="297"/>
      <c r="T14" s="297"/>
      <c r="U14" s="297"/>
      <c r="V14" s="297"/>
      <c r="W14" s="297"/>
      <c r="X14" s="298"/>
      <c r="AR14" s="0" t="s">
        <v>1026</v>
      </c>
    </row>
    <row r="15" customFormat="false" ht="20.1"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1038</v>
      </c>
    </row>
    <row r="16" customFormat="false" ht="20.1" hidden="false" customHeight="true" outlineLevel="0" collapsed="false">
      <c r="E16" s="295"/>
      <c r="F16" s="318" t="s">
        <v>1003</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1020</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6" display="Click here to go back"/>
    <hyperlink ref="G16" location="'Shareholding Pattern'!F36"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tru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0.28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13"/>
    <col collapsed="false" customWidth="true" hidden="false" outlineLevel="0" max="23" min="23" style="0" width="15.4"/>
    <col collapsed="false" customWidth="true" hidden="false" outlineLevel="0" max="24" min="24" style="0" width="16.83"/>
    <col collapsed="false" customWidth="true" hidden="false" outlineLevel="0" max="25" min="25" style="0" width="3.56"/>
    <col collapsed="false" customWidth="true" hidden="false" outlineLevel="0" max="26" min="26" style="0" width="3.41"/>
    <col collapsed="false" customWidth="false" hidden="true" outlineLevel="0" max="257" min="27" style="0" width="20.26"/>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1030</v>
      </c>
    </row>
    <row r="8" customFormat="false" ht="15" hidden="false" customHeight="true" outlineLevel="0" collapsed="false">
      <c r="AR8" s="0" t="s">
        <v>1007</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120</v>
      </c>
      <c r="R9" s="65" t="s">
        <v>1044</v>
      </c>
      <c r="S9" s="65" t="s">
        <v>121</v>
      </c>
      <c r="T9" s="65" t="s">
        <v>1005</v>
      </c>
      <c r="U9" s="65" t="s">
        <v>123</v>
      </c>
      <c r="V9" s="65"/>
      <c r="W9" s="65" t="s">
        <v>125</v>
      </c>
      <c r="X9" s="65" t="s">
        <v>454</v>
      </c>
      <c r="AR9" s="0" t="s">
        <v>1031</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1008</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1032</v>
      </c>
    </row>
    <row r="12" customFormat="false" ht="20.25" hidden="false" customHeight="true" outlineLevel="0" collapsed="false">
      <c r="E12" s="249" t="s">
        <v>1045</v>
      </c>
      <c r="F12" s="275" t="s">
        <v>949</v>
      </c>
      <c r="G12" s="251"/>
      <c r="H12" s="251"/>
      <c r="I12" s="251"/>
      <c r="J12" s="251"/>
      <c r="K12" s="251"/>
      <c r="L12" s="251"/>
      <c r="M12" s="251"/>
      <c r="N12" s="251"/>
      <c r="O12" s="251"/>
      <c r="P12" s="251"/>
      <c r="Q12" s="251"/>
      <c r="R12" s="251"/>
      <c r="S12" s="251"/>
      <c r="T12" s="251"/>
      <c r="U12" s="251"/>
      <c r="V12" s="251"/>
      <c r="W12" s="251"/>
      <c r="X12" s="252"/>
      <c r="AR12" s="0" t="s">
        <v>1034</v>
      </c>
    </row>
    <row r="13" s="253" customFormat="true" ht="14.2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1011</v>
      </c>
    </row>
    <row r="14" customFormat="false" ht="24.95" hidden="false" customHeight="true" outlineLevel="0" collapsed="false">
      <c r="E14" s="296"/>
      <c r="F14" s="297"/>
      <c r="G14" s="324" t="s">
        <v>1035</v>
      </c>
      <c r="H14" s="297"/>
      <c r="I14" s="297"/>
      <c r="J14" s="297"/>
      <c r="K14" s="297"/>
      <c r="L14" s="297"/>
      <c r="M14" s="297"/>
      <c r="N14" s="297"/>
      <c r="O14" s="297"/>
      <c r="P14" s="297"/>
      <c r="Q14" s="297"/>
      <c r="R14" s="297"/>
      <c r="S14" s="297"/>
      <c r="T14" s="297"/>
      <c r="U14" s="297"/>
      <c r="V14" s="297"/>
      <c r="W14" s="297"/>
      <c r="X14" s="298"/>
      <c r="AR14" s="0" t="s">
        <v>1026</v>
      </c>
    </row>
    <row r="15" customFormat="false" ht="1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1038</v>
      </c>
    </row>
    <row r="16" customFormat="false" ht="20.1" hidden="false" customHeight="true" outlineLevel="0" collapsed="false">
      <c r="E16" s="295"/>
      <c r="F16" s="318" t="s">
        <v>1003</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1020</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7" display="Click here to go back"/>
    <hyperlink ref="G16" location="'Shareholding Pattern'!F37" display="Total"/>
  </hyperlinks>
  <printOptions headings="false" gridLines="false" gridLinesSet="true" horizontalCentered="false" verticalCentered="false"/>
  <pageMargins left="0.708333333333333" right="0.708333333333333" top="0.747916666666667" bottom="0.747916666666667"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2" manualBreakCount="2">
    <brk id="9" man="true" max="65535" min="0"/>
    <brk id="14" man="true" max="65535" min="0"/>
  </colBreaks>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D1:AV16"/>
  <sheetViews>
    <sheetView showFormulas="false" showGridLines="false" showRowColHeaders="true" showZeros="true" rightToLeft="false" tabSelected="false" showOutlineSymbols="true" defaultGridColor="true" view="normal" topLeftCell="A7" colorId="64" zoomScale="80" zoomScaleNormal="80" zoomScalePageLayoutView="100" workbookViewId="0">
      <selection pane="topLeft" activeCell="F16" activeCellId="0" sqref="F16"/>
    </sheetView>
  </sheetViews>
  <sheetFormatPr defaultColWidth="5.13671875" defaultRowHeight="15" zeroHeight="false" outlineLevelRow="0" outlineLevelCol="0"/>
  <cols>
    <col collapsed="false" customWidth="true" hidden="false" outlineLevel="0" max="1" min="1" style="0" width="2.28"/>
    <col collapsed="false" customWidth="true" hidden="true" outlineLevel="0" max="2" min="2" style="0" width="2.13"/>
    <col collapsed="false" customWidth="true" hidden="true" outlineLevel="0" max="3" min="3" style="0" width="1.99"/>
    <col collapsed="false" customWidth="true" hidden="false" outlineLevel="0" max="4" min="4" style="0" width="7.13"/>
    <col collapsed="false" customWidth="true" hidden="false" outlineLevel="0" max="5" min="5" style="0" width="35.66"/>
    <col collapsed="false" customWidth="true" hidden="false" outlineLevel="0" max="7" min="6" style="0" width="38.52"/>
    <col collapsed="false" customWidth="true" hidden="false" outlineLevel="0" max="8" min="8" style="0" width="13.69"/>
    <col collapsed="false" customWidth="true" hidden="false" outlineLevel="0" max="10" min="9" style="0" width="14.54"/>
    <col collapsed="false" customWidth="true" hidden="true" outlineLevel="0" max="11" min="11" style="0" width="14.54"/>
    <col collapsed="false" customWidth="true" hidden="true" outlineLevel="0" max="12" min="12" style="0" width="15.54"/>
    <col collapsed="false" customWidth="true" hidden="false" outlineLevel="0" max="13" min="13" style="0" width="13.55"/>
    <col collapsed="false" customWidth="true" hidden="false" outlineLevel="0" max="14" min="14" style="0" width="15.4"/>
    <col collapsed="false" customWidth="true" hidden="false" outlineLevel="0" max="15" min="15" style="0" width="15.97"/>
    <col collapsed="false" customWidth="true" hidden="true" outlineLevel="0" max="16" min="16" style="0" width="16.4"/>
    <col collapsed="false" customWidth="true" hidden="false" outlineLevel="0" max="17" min="17" style="0" width="15.27"/>
    <col collapsed="false" customWidth="true" hidden="false" outlineLevel="0" max="18" min="18" style="0" width="12.98"/>
    <col collapsed="false" customWidth="true" hidden="true" outlineLevel="0" max="20" min="19" style="0" width="14.54"/>
    <col collapsed="false" customWidth="true" hidden="true" outlineLevel="0" max="21" min="21" style="0" width="19.12"/>
    <col collapsed="false" customWidth="true" hidden="false" outlineLevel="0" max="22" min="22" style="0" width="15.4"/>
    <col collapsed="false" customWidth="true" hidden="true" outlineLevel="0" max="23" min="23" style="0" width="12.98"/>
    <col collapsed="false" customWidth="true" hidden="true" outlineLevel="0" max="24" min="24" style="0" width="8.27"/>
    <col collapsed="false" customWidth="true" hidden="false" outlineLevel="0" max="25" min="25" style="0" width="14.54"/>
    <col collapsed="false" customWidth="true" hidden="false" outlineLevel="0" max="26" min="26" style="0" width="16.83"/>
    <col collapsed="false" customWidth="true" hidden="false" outlineLevel="0" max="27" min="27" style="0" width="4.28"/>
    <col collapsed="false" customWidth="true" hidden="false" outlineLevel="0" max="28" min="28" style="0" width="2.56"/>
    <col collapsed="false" customWidth="false" hidden="true" outlineLevel="0" max="257" min="29" style="0" width="5.13"/>
  </cols>
  <sheetData>
    <row r="1" customFormat="false" ht="15" hidden="true" customHeight="false" outlineLevel="0" collapsed="false">
      <c r="I1" s="0" t="n">
        <v>0</v>
      </c>
    </row>
    <row r="2" customFormat="false" ht="15" hidden="true" customHeight="false" outlineLevel="0" collapsed="false">
      <c r="E2" s="0" t="s">
        <v>739</v>
      </c>
      <c r="F2" s="0" t="s">
        <v>863</v>
      </c>
      <c r="G2" s="0" t="s">
        <v>432</v>
      </c>
      <c r="H2" s="0" t="s">
        <v>435</v>
      </c>
      <c r="I2" s="0" t="s">
        <v>90</v>
      </c>
      <c r="J2" s="0" t="s">
        <v>91</v>
      </c>
      <c r="K2" s="0" t="s">
        <v>92</v>
      </c>
      <c r="L2" s="0" t="s">
        <v>93</v>
      </c>
      <c r="M2" s="0" t="s">
        <v>94</v>
      </c>
      <c r="N2" s="0" t="s">
        <v>95</v>
      </c>
      <c r="O2" s="0" t="s">
        <v>96</v>
      </c>
      <c r="P2" s="0" t="s">
        <v>97</v>
      </c>
      <c r="Q2" s="0" t="s">
        <v>98</v>
      </c>
      <c r="R2" s="0" t="s">
        <v>99</v>
      </c>
      <c r="S2" s="0" t="s">
        <v>100</v>
      </c>
      <c r="T2" s="0" t="s">
        <v>101</v>
      </c>
      <c r="U2" s="0" t="s">
        <v>285</v>
      </c>
      <c r="V2" s="0" t="s">
        <v>102</v>
      </c>
      <c r="W2" s="0" t="s">
        <v>103</v>
      </c>
      <c r="X2" s="0" t="s">
        <v>104</v>
      </c>
      <c r="Y2" s="0" t="s">
        <v>107</v>
      </c>
      <c r="Z2" s="0" t="s">
        <v>454</v>
      </c>
    </row>
    <row r="3" customFormat="false" ht="15" hidden="true" customHeight="false" outlineLevel="0" collapsed="false">
      <c r="I3" s="0" t="str">
        <f aca="false">+IFERROR(IF(COUNT(I13:I15),ROUND(SUMIF($F$13:I15,"Category",I13:I15),0),""),"")</f>
        <v/>
      </c>
      <c r="J3" s="0" t="str">
        <f aca="false">+IFERROR(IF(COUNT(J13:J15),ROUND(SUMIF($F$13:J15,"Category",J13:J15),0),""),"")</f>
        <v/>
      </c>
      <c r="K3" s="0" t="str">
        <f aca="false">+IFERROR(IF(COUNT(K13:K15),ROUND(SUMIF($F$13:K15,"Category",K13:K15),0),""),"")</f>
        <v/>
      </c>
      <c r="L3" s="0" t="str">
        <f aca="false">+IFERROR(IF(COUNT(L13:L15),ROUND(SUMIF($F$13:L15,"Category",L13:L15),0),""),"")</f>
        <v/>
      </c>
      <c r="M3" s="0" t="str">
        <f aca="false">+IFERROR(IF(COUNT(M13:M15),ROUND(SUMIF($F$13:M15,"Category",M13:M15),0),""),"")</f>
        <v/>
      </c>
      <c r="N3" s="0" t="str">
        <f aca="false">+IFERROR(IF(COUNT(N13:N15),ROUND(SUMIF($F$13:N15,"Category",N13:N15),2),""),"")</f>
        <v/>
      </c>
      <c r="O3" s="0" t="str">
        <f aca="false">+IFERROR(IF(COUNT(O13:O15),ROUND(SUMIF($F$13:O15,"Category",O13:O15),2),""),"")</f>
        <v/>
      </c>
      <c r="P3" s="0" t="str">
        <f aca="false">+IFERROR(IF(COUNT(P13:P15),ROUND(SUMIF($F$13:P15,"Category",P13:P15),0),""),"")</f>
        <v/>
      </c>
      <c r="Q3" s="0" t="str">
        <f aca="false">+IFERROR(IF(COUNT(Q13:Q15),ROUND(SUMIF($F$13:Q15,"Category",Q13:Q15),0),""),"")</f>
        <v/>
      </c>
      <c r="R3" s="0" t="str">
        <f aca="false">+IFERROR(IF(COUNT(R13:R15),ROUND(SUMIF($F$13:R15,"Category",R13:R15),2),""),"")</f>
        <v/>
      </c>
      <c r="S3" s="0" t="str">
        <f aca="false">+IFERROR(IF(COUNT(S13:S15),ROUND(SUMIF($F$13:S15,"Category",S13:S15),0),""),"")</f>
        <v/>
      </c>
      <c r="T3" s="0" t="str">
        <f aca="false">+IFERROR(IF(COUNT(T13:T15),ROUND(SUMIF($F$13:T15,"Category",T13:T15),0),""),"")</f>
        <v/>
      </c>
      <c r="U3" s="0" t="str">
        <f aca="false">+IFERROR(IF(COUNT(U13:U15),ROUND(SUMIF($F$13:U15,"Category",U13:U15),0),""),"")</f>
        <v/>
      </c>
      <c r="V3" s="0" t="str">
        <f aca="false">+IFERROR(IF(COUNT(V13:V15),ROUND(SUMIF($F$13:V15,"Category",V13:V15),2),""),"")</f>
        <v/>
      </c>
      <c r="W3" s="0" t="str">
        <f aca="false">+IFERROR(IF(COUNT(W13:W15),ROUND(SUMIF($F$13:W15,"Category",W13:W15),0),""),"")</f>
        <v/>
      </c>
      <c r="X3" s="0" t="str">
        <f aca="false">+IFERROR(IF(COUNT(X13:X15),ROUND(SUMIF($F$13:X15,"Category",X13:X15),2),""),"")</f>
        <v/>
      </c>
      <c r="Y3" s="0" t="str">
        <f aca="false">+IFERROR(IF(COUNT(Y13:Y15),ROUND(SUMIF($F$13:Y15,"Category",Y13:Y15),0),""),"")</f>
        <v/>
      </c>
      <c r="AF3" s="0" t="s">
        <v>1046</v>
      </c>
      <c r="AG3" s="0" t="s">
        <v>1047</v>
      </c>
      <c r="AH3" s="0" t="s">
        <v>1048</v>
      </c>
      <c r="AI3" s="0" t="s">
        <v>1049</v>
      </c>
      <c r="AJ3" s="0" t="s">
        <v>1050</v>
      </c>
      <c r="AK3" s="0" t="s">
        <v>1020</v>
      </c>
    </row>
    <row r="4" customFormat="false" ht="15" hidden="true" customHeight="false" outlineLevel="0" collapsed="false">
      <c r="AF4" s="91" t="s">
        <v>1030</v>
      </c>
    </row>
    <row r="5" customFormat="false" ht="15" hidden="true" customHeight="false" outlineLevel="0" collapsed="false">
      <c r="AF5" s="91" t="s">
        <v>1007</v>
      </c>
    </row>
    <row r="6" customFormat="false" ht="15" hidden="true" customHeight="false" outlineLevel="0" collapsed="false">
      <c r="AF6" s="91" t="s">
        <v>1031</v>
      </c>
    </row>
    <row r="7" customFormat="false" ht="15" hidden="false" customHeight="false" outlineLevel="0" collapsed="false">
      <c r="AF7" s="91" t="s">
        <v>1008</v>
      </c>
    </row>
    <row r="8" customFormat="false" ht="15" hidden="false" customHeight="false" outlineLevel="0" collapsed="false">
      <c r="AF8" s="91" t="s">
        <v>1032</v>
      </c>
    </row>
    <row r="9" customFormat="false" ht="29.25" hidden="false" customHeight="true" outlineLevel="0" collapsed="false">
      <c r="D9" s="65" t="s">
        <v>984</v>
      </c>
      <c r="E9" s="65" t="s">
        <v>1021</v>
      </c>
      <c r="F9" s="65" t="s">
        <v>1051</v>
      </c>
      <c r="G9" s="65" t="s">
        <v>985</v>
      </c>
      <c r="H9" s="65" t="s">
        <v>986</v>
      </c>
      <c r="I9" s="65" t="s">
        <v>1022</v>
      </c>
      <c r="J9" s="65" t="s">
        <v>113</v>
      </c>
      <c r="K9" s="65" t="s">
        <v>114</v>
      </c>
      <c r="L9" s="65" t="s">
        <v>115</v>
      </c>
      <c r="M9" s="65" t="s">
        <v>116</v>
      </c>
      <c r="N9" s="65" t="s">
        <v>117</v>
      </c>
      <c r="O9" s="65" t="s">
        <v>866</v>
      </c>
      <c r="P9" s="65"/>
      <c r="Q9" s="65"/>
      <c r="R9" s="65"/>
      <c r="S9" s="65" t="s">
        <v>119</v>
      </c>
      <c r="T9" s="65" t="s">
        <v>120</v>
      </c>
      <c r="U9" s="65" t="s">
        <v>1052</v>
      </c>
      <c r="V9" s="65" t="s">
        <v>1005</v>
      </c>
      <c r="W9" s="65" t="s">
        <v>123</v>
      </c>
      <c r="X9" s="65"/>
      <c r="Y9" s="65" t="s">
        <v>125</v>
      </c>
      <c r="Z9" s="65" t="s">
        <v>454</v>
      </c>
      <c r="AG9" s="91" t="s">
        <v>1034</v>
      </c>
      <c r="AV9" s="0" t="s">
        <v>1021</v>
      </c>
    </row>
    <row r="10" customFormat="false" ht="31.5" hidden="false" customHeight="true" outlineLevel="0" collapsed="false">
      <c r="D10" s="65"/>
      <c r="E10" s="65"/>
      <c r="F10" s="65"/>
      <c r="G10" s="65"/>
      <c r="H10" s="65"/>
      <c r="I10" s="65"/>
      <c r="J10" s="65"/>
      <c r="K10" s="65"/>
      <c r="L10" s="65"/>
      <c r="M10" s="65"/>
      <c r="N10" s="65"/>
      <c r="O10" s="65" t="s">
        <v>867</v>
      </c>
      <c r="P10" s="65"/>
      <c r="Q10" s="65"/>
      <c r="R10" s="65" t="s">
        <v>868</v>
      </c>
      <c r="S10" s="65"/>
      <c r="T10" s="65"/>
      <c r="U10" s="65"/>
      <c r="V10" s="65"/>
      <c r="W10" s="65"/>
      <c r="X10" s="65"/>
      <c r="Y10" s="65"/>
      <c r="Z10" s="65"/>
      <c r="AG10" s="91" t="s">
        <v>1011</v>
      </c>
      <c r="AV10" s="0" t="s">
        <v>1023</v>
      </c>
    </row>
    <row r="11" customFormat="false" ht="75" hidden="false" customHeight="false" outlineLevel="0" collapsed="false">
      <c r="D11" s="65"/>
      <c r="E11" s="65"/>
      <c r="F11" s="65"/>
      <c r="G11" s="65"/>
      <c r="H11" s="65"/>
      <c r="I11" s="65"/>
      <c r="J11" s="65"/>
      <c r="K11" s="65"/>
      <c r="L11" s="65"/>
      <c r="M11" s="65"/>
      <c r="N11" s="65"/>
      <c r="O11" s="65" t="s">
        <v>128</v>
      </c>
      <c r="P11" s="65" t="s">
        <v>129</v>
      </c>
      <c r="Q11" s="65" t="s">
        <v>130</v>
      </c>
      <c r="R11" s="65"/>
      <c r="S11" s="65"/>
      <c r="T11" s="65"/>
      <c r="U11" s="65"/>
      <c r="V11" s="65"/>
      <c r="W11" s="65" t="s">
        <v>131</v>
      </c>
      <c r="X11" s="65" t="s">
        <v>132</v>
      </c>
      <c r="Y11" s="65"/>
      <c r="Z11" s="65"/>
      <c r="AG11" s="91" t="s">
        <v>1026</v>
      </c>
    </row>
    <row r="12" customFormat="false" ht="15.75" hidden="false" customHeight="false" outlineLevel="0" collapsed="false">
      <c r="D12" s="249" t="s">
        <v>1053</v>
      </c>
      <c r="E12" s="275" t="s">
        <v>886</v>
      </c>
      <c r="F12" s="302"/>
      <c r="G12" s="251"/>
      <c r="H12" s="251"/>
      <c r="I12" s="251"/>
      <c r="J12" s="251"/>
      <c r="K12" s="251"/>
      <c r="L12" s="251"/>
      <c r="M12" s="251"/>
      <c r="N12" s="251"/>
      <c r="O12" s="251"/>
      <c r="P12" s="251"/>
      <c r="Q12" s="251"/>
      <c r="R12" s="251"/>
      <c r="S12" s="251"/>
      <c r="T12" s="251"/>
      <c r="U12" s="251"/>
      <c r="V12" s="251"/>
      <c r="W12" s="251"/>
      <c r="X12" s="251"/>
      <c r="Y12" s="251"/>
      <c r="Z12" s="252"/>
      <c r="AF12" s="91" t="s">
        <v>1038</v>
      </c>
    </row>
    <row r="13" s="253" customFormat="true" ht="18.75" hidden="true" customHeight="true" outlineLevel="0" collapsed="false">
      <c r="D13" s="67"/>
      <c r="E13" s="317"/>
      <c r="F13" s="304"/>
      <c r="G13" s="304"/>
      <c r="H13" s="256"/>
      <c r="I13" s="257"/>
      <c r="J13" s="257"/>
      <c r="K13" s="258"/>
      <c r="L13" s="258"/>
      <c r="M13" s="305" t="str">
        <f aca="false">+IFERROR(IF(COUNT(J13:L13),ROUND(SUM(J13:L13),0),""),"")</f>
        <v/>
      </c>
      <c r="N13" s="140" t="str">
        <f aca="false">+IFERROR(IF(COUNT(M13),ROUND(M13/'Shareholding Pattern'!$L$57*100,2),""),"")</f>
        <v/>
      </c>
      <c r="O13" s="258" t="str">
        <f aca="false">IF(J13="","",J13)</f>
        <v/>
      </c>
      <c r="P13" s="261"/>
      <c r="Q13" s="140" t="str">
        <f aca="false">+IFERROR(IF(COUNT(O13:P13),ROUND(SUM(O13,P13),2),""),"")</f>
        <v/>
      </c>
      <c r="R13" s="140" t="str">
        <f aca="false">+IFERROR(IF(COUNT(Q13),ROUND(Q13/('Shareholding Pattern'!$P$58)*100,2),""),"")</f>
        <v/>
      </c>
      <c r="S13" s="258"/>
      <c r="T13" s="258"/>
      <c r="U13" s="305" t="str">
        <f aca="false">+IFERROR(IF(COUNT(S13:T13),ROUND(SUM(S13:T13),0),""),"")</f>
        <v/>
      </c>
      <c r="V13" s="140" t="str">
        <f aca="false">+IFERROR(IF(COUNT(M13,U13),ROUND(SUM(U13,M13)/SUM('Shareholding Pattern'!$L$57,'Shareholding Pattern'!$T$57)*100,2),""),"")</f>
        <v/>
      </c>
      <c r="W13" s="258"/>
      <c r="X13" s="140" t="str">
        <f aca="false">+IFERROR(IF(COUNT(W13),ROUND(SUM(W13)/SUM(M13)*100,2),""),0)</f>
        <v/>
      </c>
      <c r="Y13" s="257"/>
      <c r="Z13" s="262"/>
      <c r="AC13" s="253" t="n">
        <f aca="false">IF(SUM(H13:Y13)&gt;0,1,0)</f>
        <v>0</v>
      </c>
      <c r="AD13" s="253" t="n">
        <f aca="false">SUM(AC15:AC65535)</f>
        <v>0</v>
      </c>
      <c r="AF13" s="91" t="s">
        <v>1020</v>
      </c>
    </row>
    <row r="14" customFormat="false" ht="24.95" hidden="false" customHeight="true" outlineLevel="0" collapsed="false">
      <c r="D14" s="309"/>
      <c r="E14" s="297"/>
      <c r="F14" s="297"/>
      <c r="G14" s="326"/>
      <c r="H14" s="297"/>
      <c r="I14" s="297"/>
      <c r="J14" s="297"/>
      <c r="K14" s="297"/>
      <c r="L14" s="297"/>
      <c r="M14" s="297"/>
      <c r="N14" s="297"/>
      <c r="O14" s="297"/>
      <c r="P14" s="297"/>
      <c r="Q14" s="297"/>
      <c r="R14" s="297"/>
      <c r="S14" s="297"/>
      <c r="T14" s="297"/>
      <c r="U14" s="297"/>
      <c r="V14" s="297"/>
      <c r="W14" s="297"/>
      <c r="Z14" s="298"/>
    </row>
    <row r="15" customFormat="false" ht="15" hidden="true" customHeight="false" outlineLevel="0" collapsed="false">
      <c r="D15" s="327"/>
      <c r="E15" s="26"/>
      <c r="F15" s="26"/>
      <c r="G15" s="26"/>
      <c r="H15" s="26"/>
      <c r="I15" s="26"/>
      <c r="J15" s="59"/>
      <c r="K15" s="59"/>
      <c r="L15" s="26"/>
      <c r="M15" s="26"/>
      <c r="N15" s="26"/>
      <c r="O15" s="26"/>
      <c r="P15" s="26"/>
      <c r="Q15" s="26"/>
      <c r="R15" s="26"/>
      <c r="S15" s="26"/>
      <c r="T15" s="26"/>
      <c r="U15" s="26"/>
      <c r="V15" s="26"/>
      <c r="W15" s="26"/>
      <c r="X15" s="328"/>
    </row>
    <row r="16" customFormat="false" ht="23.25" hidden="false" customHeight="true" outlineLevel="0" collapsed="false">
      <c r="D16" s="311"/>
      <c r="E16" s="313"/>
      <c r="F16" s="314" t="s">
        <v>1003</v>
      </c>
      <c r="G16" s="313"/>
      <c r="H16" s="314" t="s">
        <v>130</v>
      </c>
      <c r="I16" s="137" t="str">
        <f aca="false">+IFERROR(IF(COUNT(I13:I15),ROUND(SUMIF($F$13:I15,"Category",I13:I15),0),""),"")</f>
        <v/>
      </c>
      <c r="J16" s="137" t="str">
        <f aca="false">+IFERROR(IF(COUNT(J13:J15),ROUND(SUMIF($F$13:J15,"Category",J13:J15),0),""),"")</f>
        <v/>
      </c>
      <c r="K16" s="137" t="str">
        <f aca="false">+IFERROR(IF(COUNT(K13:K15),ROUND(SUMIF($F$13:K15,"Category",K13:K15),0),""),"")</f>
        <v/>
      </c>
      <c r="L16" s="137" t="str">
        <f aca="false">+IFERROR(IF(COUNT(L13:L15),ROUND(SUMIF($F$13:L15,"Category",L13:L15),0),""),"")</f>
        <v/>
      </c>
      <c r="M16" s="137" t="str">
        <f aca="false">+IFERROR(IF(COUNT(M13:M15),ROUND(SUMIF($F$13:M15,"Category",M13:M15),0),""),"")</f>
        <v/>
      </c>
      <c r="N16" s="140" t="str">
        <f aca="false">+IFERROR(IF(COUNT(N13:N15),ROUND(SUMIF($F$13:N15,"Category",N13:N15),2),""),"")</f>
        <v/>
      </c>
      <c r="O16" s="69" t="str">
        <f aca="false">+IFERROR(IF(COUNT(O13:O15),ROUND(SUMIF($F$13:O15,"Category",O13:O15),0),""),"")</f>
        <v/>
      </c>
      <c r="P16" s="70" t="str">
        <f aca="false">+IFERROR(IF(COUNT(P13:P15),ROUND(SUMIF($F$13:P15,"Category",P13:P15),0),""),"")</f>
        <v/>
      </c>
      <c r="Q16" s="70" t="str">
        <f aca="false">+IFERROR(IF(COUNT(Q13:Q15),ROUND(SUMIF($F$13:Q15,"Category",Q13:Q15),0),""),"")</f>
        <v/>
      </c>
      <c r="R16" s="140" t="str">
        <f aca="false">+IFERROR(IF(COUNT(R13:R15),ROUND(SUMIF($F$13:R15,"Category",R13:R15),2),""),"")</f>
        <v/>
      </c>
      <c r="S16" s="137" t="str">
        <f aca="false">+IFERROR(IF(COUNT(S13:S15),ROUND(SUMIF($F$13:S15,"Category",S13:S15),0),""),"")</f>
        <v/>
      </c>
      <c r="T16" s="137" t="str">
        <f aca="false">+IFERROR(IF(COUNT(T13:T15),ROUND(SUMIF($F$13:T15,"Category",T13:T15),0),""),"")</f>
        <v/>
      </c>
      <c r="U16" s="137" t="str">
        <f aca="false">+IFERROR(IF(COUNT(U13:U15),ROUND(SUMIF($F$13:U15,"Category",U13:U15),0),""),"")</f>
        <v/>
      </c>
      <c r="V16" s="139" t="str">
        <f aca="false">+IFERROR(IF(COUNT(V13:V15),ROUND(SUMIF($F$13:V15,"Category",V13:V15),2),""),"")</f>
        <v/>
      </c>
      <c r="W16" s="137" t="str">
        <f aca="false">+IFERROR(IF(COUNT(W13:W15),ROUND(SUMIF($F$13:W15,"Category",W13:W15),0),""),"")</f>
        <v/>
      </c>
      <c r="X16" s="140" t="str">
        <f aca="false">+IFERROR(IF(COUNT(W16),ROUND(SUM(W16)/SUM(M16)*100,2),""),0)</f>
        <v/>
      </c>
      <c r="Y16" s="137" t="str">
        <f aca="false">+IFERROR(IF(COUNT(Y13:Y15),ROUND(SUMIF($F$13:Y15,"Category",Y13:Y15),0),""),"")</f>
        <v/>
      </c>
    </row>
  </sheetData>
  <sheetProtection sheet="true" password="f884" objects="true" scenarios="true"/>
  <mergeCells count="21">
    <mergeCell ref="D9:D11"/>
    <mergeCell ref="E9:E11"/>
    <mergeCell ref="F9:F11"/>
    <mergeCell ref="G9:G11"/>
    <mergeCell ref="H9:H11"/>
    <mergeCell ref="I9:I11"/>
    <mergeCell ref="J9:J11"/>
    <mergeCell ref="K9:K11"/>
    <mergeCell ref="L9:L11"/>
    <mergeCell ref="M9:M11"/>
    <mergeCell ref="N9:N11"/>
    <mergeCell ref="O9:R9"/>
    <mergeCell ref="S9:S11"/>
    <mergeCell ref="T9:T11"/>
    <mergeCell ref="U9:U11"/>
    <mergeCell ref="V9:V11"/>
    <mergeCell ref="W9:X10"/>
    <mergeCell ref="Y9:Y11"/>
    <mergeCell ref="Z9:Z11"/>
    <mergeCell ref="O10:Q10"/>
    <mergeCell ref="R10:R11"/>
  </mergeCells>
  <dataValidations count="7">
    <dataValidation allowBlank="true" operator="greaterThanOrEqual" showDropDown="false" showErrorMessage="true" showInputMessage="false" sqref="J13:L13 O13:P13 S13:T13" type="whole">
      <formula1>0</formula1>
      <formula2>0</formula2>
    </dataValidation>
    <dataValidation allowBlank="true" operator="greaterThan" showDropDown="false" showErrorMessage="true" showInputMessage="false" sqref="I13" type="whole">
      <formula1>0</formula1>
      <formula2>0</formula2>
    </dataValidation>
    <dataValidation allowBlank="true" operator="lessThanOrEqual" showDropDown="false" showErrorMessage="true" showInputMessage="false" sqref="W13" type="whole">
      <formula1>J13</formula1>
      <formula2>0</formula2>
    </dataValidation>
    <dataValidation allowBlank="true" operator="lessThanOrEqual" showDropDown="false" showErrorMessage="true" showInputMessage="false" sqref="Y13" type="whole">
      <formula1>M13</formula1>
      <formula2>0</formula2>
    </dataValidation>
    <dataValidation allowBlank="true" operator="equal" prompt="[A-Z][A-Z][A-Z][A-Z][A-Z][0-9][0-9][0-9][0-9][A-Z]&#10;&#10;In absence of PAN write : ZZZZZ9999Z&#10;" showDropDown="false" showErrorMessage="true" showInputMessage="true" sqref="H13" type="textLength">
      <formula1>10</formula1>
      <formula2>0</formula2>
    </dataValidation>
    <dataValidation allowBlank="true" operator="between" showDropDown="false" showErrorMessage="true" showInputMessage="false" sqref="E13" type="list">
      <formula1>$AF$3:$AK$3</formula1>
      <formula2>0</formula2>
    </dataValidation>
    <dataValidation allowBlank="true" operator="between" showDropDown="false" showErrorMessage="true" showInputMessage="false" sqref="F13" type="list">
      <formula1>$AV$9:$AV$10</formula1>
      <formula2>0</formula2>
    </dataValidation>
  </dataValidations>
  <hyperlinks>
    <hyperlink ref="F16" location="'Shareholding Pattern'!F38" display="Click here to go back"/>
    <hyperlink ref="H16" location="'Shareholding Pattern'!F38"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1.5625" defaultRowHeight="15" zeroHeight="false" outlineLevelRow="0" outlineLevelCol="0"/>
  <cols>
    <col collapsed="false" customWidth="true" hidden="false" outlineLevel="0" max="1" min="1" style="0" width="2.28"/>
    <col collapsed="false" customWidth="true" hidden="true" outlineLevel="0" max="2" min="2" style="0" width="2.13"/>
    <col collapsed="false" customWidth="true" hidden="true" outlineLevel="0" max="4" min="3" style="0" width="1.99"/>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6.68"/>
    <col collapsed="false" customWidth="true" hidden="false" outlineLevel="0" max="13" min="13" style="0" width="13.69"/>
    <col collapsed="false" customWidth="true" hidden="true" outlineLevel="0" max="14" min="14" style="0" width="14.54"/>
    <col collapsed="false" customWidth="true" hidden="false" outlineLevel="0" max="16" min="15" style="0" width="14.54"/>
    <col collapsed="false" customWidth="true" hidden="true" outlineLevel="0" max="17" min="17" style="0" width="15.54"/>
    <col collapsed="false" customWidth="true" hidden="true" outlineLevel="0" max="18" min="18" style="0" width="16.4"/>
    <col collapsed="false" customWidth="true" hidden="true" outlineLevel="0" max="19" min="19" style="0" width="13.69"/>
    <col collapsed="false" customWidth="true" hidden="false" outlineLevel="0" max="20" min="20" style="0" width="14.54"/>
    <col collapsed="false" customWidth="true" hidden="true" outlineLevel="0" max="21" min="21" style="0" width="14.54"/>
    <col collapsed="false" customWidth="true" hidden="true" outlineLevel="0" max="22" min="22" style="0" width="8.27"/>
    <col collapsed="false" customWidth="true" hidden="false" outlineLevel="0" max="23" min="23" style="0" width="15.54"/>
    <col collapsed="false" customWidth="true" hidden="false" outlineLevel="0" max="24" min="24" style="0" width="17.83"/>
    <col collapsed="false" customWidth="true" hidden="false" outlineLevel="0" max="25" min="25" style="0" width="3.84"/>
    <col collapsed="false" customWidth="true" hidden="false" outlineLevel="0" max="26" min="26" style="0" width="5.13"/>
    <col collapsed="false" customWidth="false" hidden="true" outlineLevel="0" max="257" min="27" style="0" width="21.54"/>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s="329" customFormat="true" ht="20.1" hidden="false" customHeight="true" outlineLevel="0" collapsed="false">
      <c r="E12" s="249" t="s">
        <v>1054</v>
      </c>
      <c r="F12" s="330" t="s">
        <v>959</v>
      </c>
      <c r="G12" s="251"/>
      <c r="H12" s="251"/>
      <c r="I12" s="251"/>
      <c r="J12" s="251"/>
      <c r="K12" s="251"/>
      <c r="L12" s="251"/>
      <c r="M12" s="251"/>
      <c r="N12" s="251"/>
      <c r="O12" s="251"/>
      <c r="P12" s="251"/>
      <c r="Q12" s="251"/>
      <c r="R12" s="251"/>
      <c r="S12" s="251"/>
      <c r="T12" s="251"/>
      <c r="U12" s="251"/>
      <c r="V12" s="251"/>
      <c r="W12" s="251"/>
      <c r="X12" s="252"/>
    </row>
    <row r="13" s="253" customFormat="true" ht="13.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row>
    <row r="14" customFormat="false" ht="24.95" hidden="false" customHeight="true" outlineLevel="0" collapsed="false">
      <c r="E14" s="296"/>
      <c r="F14" s="297"/>
      <c r="G14" s="324" t="s">
        <v>1035</v>
      </c>
      <c r="H14" s="297"/>
      <c r="I14" s="297"/>
      <c r="J14" s="297"/>
      <c r="K14" s="297"/>
      <c r="L14" s="297"/>
      <c r="M14" s="297"/>
      <c r="N14" s="297"/>
      <c r="O14" s="297"/>
      <c r="P14" s="297"/>
      <c r="Q14" s="297"/>
      <c r="R14" s="297"/>
      <c r="S14" s="297"/>
      <c r="T14" s="297"/>
      <c r="U14" s="297"/>
      <c r="V14" s="297"/>
      <c r="W14" s="297"/>
      <c r="X14" s="298"/>
    </row>
    <row r="15" customFormat="false" ht="15" hidden="true" customHeight="true" outlineLevel="0" collapsed="false">
      <c r="E15" s="327"/>
      <c r="F15" s="26"/>
      <c r="G15" s="26"/>
      <c r="H15" s="26"/>
      <c r="I15" s="26"/>
      <c r="J15" s="59"/>
      <c r="K15" s="59"/>
      <c r="L15" s="26"/>
      <c r="M15" s="26"/>
      <c r="N15" s="59"/>
      <c r="O15" s="59"/>
      <c r="P15" s="26"/>
      <c r="Q15" s="26"/>
      <c r="R15" s="26"/>
      <c r="S15" s="26"/>
      <c r="T15" s="26"/>
      <c r="U15" s="26"/>
      <c r="V15" s="59"/>
      <c r="W15" s="328"/>
    </row>
    <row r="16" customFormat="false" ht="20.1" hidden="false" customHeight="true" outlineLevel="0" collapsed="false">
      <c r="E16" s="311"/>
      <c r="F16" s="314" t="s">
        <v>1003</v>
      </c>
      <c r="G16" s="314"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X16" s="331" t="str">
        <f aca="false">+IFERROR(IF(COUNT(X13:X15),ROUND(SUM(X13:X15),0),""),"")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40" display="Click here to go back"/>
    <hyperlink ref="G16" location="'Shareholding Pattern'!F40"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7"/>
  <sheetViews>
    <sheetView showFormulas="false" showGridLines="false" showRowColHeaders="true" showZeros="true" rightToLeft="false" tabSelected="false" showOutlineSymbols="true" defaultGridColor="true" view="normal" topLeftCell="F7" colorId="64" zoomScale="90" zoomScaleNormal="90" zoomScalePageLayoutView="100" workbookViewId="0">
      <selection pane="topLeft" activeCell="M23" activeCellId="0" sqref="M23"/>
    </sheetView>
  </sheetViews>
  <sheetFormatPr defaultColWidth="1.28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10.8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10.12"/>
    <col collapsed="false" customWidth="true" hidden="false" outlineLevel="0" max="23" min="23" style="0" width="15.4"/>
    <col collapsed="false" customWidth="true" hidden="false" outlineLevel="0" max="24" min="24" style="0" width="19.97"/>
    <col collapsed="false" customWidth="true" hidden="false" outlineLevel="0" max="25" min="25" style="0" width="2.56"/>
    <col collapsed="false" customWidth="true" hidden="false" outlineLevel="0" max="26" min="26" style="0" width="3.28"/>
    <col collapsed="false" customWidth="false" hidden="true" outlineLevel="0" max="28" min="27" style="0" width="1.28"/>
    <col collapsed="false" customWidth="true" hidden="true" outlineLevel="0" max="30" min="29" style="0" width="2.13"/>
    <col collapsed="false" customWidth="false" hidden="true" outlineLevel="0" max="257" min="31" style="0" width="1.28"/>
  </cols>
  <sheetData>
    <row r="1" customFormat="false" ht="15" hidden="true" customHeight="false" outlineLevel="0" collapsed="false">
      <c r="I1" s="0" t="n">
        <v>1</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s="96" customFormat="true" ht="18.75" hidden="false" customHeight="true" outlineLevel="0" collapsed="false">
      <c r="E12" s="249" t="s">
        <v>1055</v>
      </c>
      <c r="F12" s="250" t="s">
        <v>1056</v>
      </c>
      <c r="G12" s="251"/>
      <c r="H12" s="251"/>
      <c r="I12" s="251"/>
      <c r="J12" s="251"/>
      <c r="K12" s="251"/>
      <c r="L12" s="251"/>
      <c r="M12" s="251"/>
      <c r="N12" s="251"/>
      <c r="O12" s="251"/>
      <c r="P12" s="251"/>
      <c r="Q12" s="251"/>
      <c r="R12" s="251"/>
      <c r="S12" s="251"/>
      <c r="T12" s="251"/>
      <c r="U12" s="251"/>
      <c r="V12" s="251"/>
      <c r="W12" s="251"/>
      <c r="X12" s="252"/>
    </row>
    <row r="13" s="253" customFormat="true" ht="14.2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SUM(AC16:AC65536)</f>
        <v>0</v>
      </c>
    </row>
    <row r="14" customFormat="false" ht="24.95" hidden="false" customHeight="true" outlineLevel="0" collapsed="false">
      <c r="E14" s="296"/>
      <c r="F14" s="297"/>
      <c r="G14" s="324" t="s">
        <v>1035</v>
      </c>
      <c r="H14" s="297"/>
      <c r="I14" s="297"/>
      <c r="J14" s="297"/>
      <c r="K14" s="297"/>
      <c r="L14" s="297"/>
      <c r="M14" s="297"/>
      <c r="N14" s="297"/>
      <c r="O14" s="297"/>
      <c r="P14" s="297"/>
      <c r="Q14" s="297"/>
      <c r="R14" s="297"/>
      <c r="S14" s="297"/>
      <c r="T14" s="297"/>
      <c r="U14" s="297"/>
      <c r="V14" s="297"/>
      <c r="W14" s="297"/>
      <c r="X14" s="298"/>
    </row>
    <row r="15" customFormat="false" ht="24.95" hidden="false" customHeight="true" outlineLevel="0" collapsed="false">
      <c r="E15" s="254" t="n">
        <v>1</v>
      </c>
      <c r="F15" s="332" t="n">
        <v>1402</v>
      </c>
      <c r="G15" s="267" t="s">
        <v>1057</v>
      </c>
      <c r="H15" s="258" t="n">
        <v>389996</v>
      </c>
      <c r="I15" s="258"/>
      <c r="J15" s="258"/>
      <c r="K15" s="259" t="n">
        <f aca="false">+IFERROR(IF(COUNT(H15:J15),ROUND(SUM(H15:J15),0),""),"")</f>
        <v>389996</v>
      </c>
      <c r="L15" s="260" t="n">
        <f aca="false">+IFERROR(IF(COUNT(K15),ROUND(K15/'Shareholding Pattern'!$L$57*100,2),""),"")</f>
        <v>10.23</v>
      </c>
      <c r="M15" s="261" t="n">
        <f aca="false">IF(H15="","",H15)</f>
        <v>389996</v>
      </c>
      <c r="N15" s="261"/>
      <c r="O15" s="260" t="n">
        <f aca="false">+IFERROR(IF(COUNT(M15:N15),ROUND(SUM(M15,N15),2),""),"")</f>
        <v>389996</v>
      </c>
      <c r="P15" s="260" t="n">
        <f aca="false">+IFERROR(IF(COUNT(O15),ROUND(O15/('Shareholding Pattern'!$P$58)*100,2),""),"")</f>
        <v>10.23</v>
      </c>
      <c r="Q15" s="258"/>
      <c r="R15" s="258"/>
      <c r="S15" s="259" t="str">
        <f aca="false">+IFERROR(IF(COUNT(Q15:R15),ROUND(SUM(Q15:R15),0),""),"")</f>
        <v/>
      </c>
      <c r="T15" s="260" t="n">
        <f aca="false">+IFERROR(IF(COUNT(K15,S15),ROUND(SUM(S15,K15)/SUM('Shareholding Pattern'!$L$57,'Shareholding Pattern'!$T$57)*100,2),""),"")</f>
        <v>10.23</v>
      </c>
      <c r="U15" s="258"/>
      <c r="V15" s="260" t="str">
        <f aca="false">+IFERROR(IF(COUNT(U15),ROUND(SUM(U15)/SUM(K15)*100,2),""),0)</f>
        <v/>
      </c>
      <c r="W15" s="258" t="n">
        <v>389996</v>
      </c>
      <c r="X15" s="268" t="n">
        <v>11</v>
      </c>
      <c r="Y15" s="253"/>
      <c r="Z15" s="253"/>
      <c r="AA15" s="253"/>
      <c r="AB15" s="253"/>
      <c r="AC15" s="253" t="n">
        <f aca="false">IF(SUM(H15:W15)&gt;0,1,0)</f>
        <v>1</v>
      </c>
    </row>
    <row r="16" customFormat="false" ht="24.95" hidden="true" customHeight="true" outlineLevel="0" collapsed="false">
      <c r="E16" s="299"/>
      <c r="F16" s="300"/>
      <c r="G16" s="300"/>
      <c r="H16" s="300"/>
      <c r="I16" s="300"/>
      <c r="J16" s="300"/>
      <c r="K16" s="300"/>
      <c r="L16" s="300"/>
      <c r="M16" s="300"/>
      <c r="N16" s="300"/>
      <c r="O16" s="300"/>
      <c r="P16" s="300"/>
      <c r="Q16" s="300"/>
      <c r="R16" s="300"/>
      <c r="S16" s="300"/>
      <c r="T16" s="300"/>
      <c r="U16" s="300"/>
      <c r="V16" s="300"/>
      <c r="W16" s="294"/>
    </row>
    <row r="17" customFormat="false" ht="20.1" hidden="false" customHeight="true" outlineLevel="0" collapsed="false">
      <c r="E17" s="295"/>
      <c r="F17" s="318" t="s">
        <v>1003</v>
      </c>
      <c r="G17" s="318" t="s">
        <v>130</v>
      </c>
      <c r="H17" s="194" t="n">
        <f aca="false">+IFERROR(IF(COUNT(H13:H16),ROUND(SUM(H13:H16),0),""),"")</f>
        <v>389996</v>
      </c>
      <c r="I17" s="194" t="str">
        <f aca="false">+IFERROR(IF(COUNT(I13:I16),ROUND(SUM(I13:I16),0),""),"")</f>
        <v/>
      </c>
      <c r="J17" s="194" t="str">
        <f aca="false">+IFERROR(IF(COUNT(J13:J16),ROUND(SUM(J13:J16),0),""),"")</f>
        <v/>
      </c>
      <c r="K17" s="194" t="n">
        <f aca="false">+IFERROR(IF(COUNT(K13:K16),ROUND(SUM(K13:K16),0),""),"")</f>
        <v>389996</v>
      </c>
      <c r="L17" s="260" t="n">
        <f aca="false">+IFERROR(IF(COUNT(K17),ROUND(K17/'Shareholding Pattern'!$L$57*100,2),""),"")</f>
        <v>10.23</v>
      </c>
      <c r="M17" s="182" t="n">
        <f aca="false">+IFERROR(IF(COUNT(M13:M16),ROUND(SUM(M13:M16),0),""),"")</f>
        <v>389996</v>
      </c>
      <c r="N17" s="182" t="str">
        <f aca="false">+IFERROR(IF(COUNT(N13:N16),ROUND(SUM(N13:N16),0),""),"")</f>
        <v/>
      </c>
      <c r="O17" s="182" t="n">
        <f aca="false">+IFERROR(IF(COUNT(O13:O16),ROUND(SUM(O13:O16),0),""),"")</f>
        <v>389996</v>
      </c>
      <c r="P17" s="260" t="n">
        <f aca="false">+IFERROR(IF(COUNT(O17),ROUND(O17/('Shareholding Pattern'!$P$58)*100,2),""),"")</f>
        <v>10.23</v>
      </c>
      <c r="Q17" s="194" t="str">
        <f aca="false">+IFERROR(IF(COUNT(Q13:Q16),ROUND(SUM(Q13:Q16),0),""),"")</f>
        <v/>
      </c>
      <c r="R17" s="194" t="str">
        <f aca="false">+IFERROR(IF(COUNT(R13:R16),ROUND(SUM(R13:R16),0),""),"")</f>
        <v/>
      </c>
      <c r="S17" s="194" t="str">
        <f aca="false">+IFERROR(IF(COUNT(S13:S16),ROUND(SUM(S13:S16),0),""),"")</f>
        <v/>
      </c>
      <c r="T17" s="260" t="n">
        <f aca="false">+IFERROR(IF(COUNT(K17,S17),ROUND(SUM(S17,K17)/SUM('Shareholding Pattern'!$L$57,'Shareholding Pattern'!$T$57)*100,2),""),"")</f>
        <v>10.23</v>
      </c>
      <c r="U17" s="194" t="str">
        <f aca="false">+IFERROR(IF(COUNT(U13:U16),ROUND(SUM(U13:U16),0),""),"")</f>
        <v/>
      </c>
      <c r="V17" s="260" t="str">
        <f aca="false">+IFERROR(IF(COUNT(U17),ROUND(SUM(U17)/SUM(K17)*100,2),""),0)</f>
        <v/>
      </c>
      <c r="W17" s="194" t="n">
        <f aca="false">+IFERROR(IF(COUNT(W13:W16),ROUND(SUM(W13:W16),0),""),"")</f>
        <v>389996</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H15:J15 M15:N15 Q15:R15" type="whole">
      <formula1>0</formula1>
      <formula2>0</formula2>
    </dataValidation>
    <dataValidation allowBlank="true" operator="equal" prompt="[A-Z][A-Z][A-Z][A-Z][A-Z][0-9][0-9][0-9][0-9][A-Z]&#10;&#10;In absence of PAN write : ZZZZZ9999Z" showDropDown="false" showErrorMessage="true" showInputMessage="true" sqref="G13 G15" type="textLength">
      <formula1>10</formula1>
      <formula2>0</formula2>
    </dataValidation>
    <dataValidation allowBlank="true" operator="lessThanOrEqual" showDropDown="false" showErrorMessage="true" showInputMessage="false" sqref="U13 U15" type="whole">
      <formula1>H13</formula1>
      <formula2>0</formula2>
    </dataValidation>
    <dataValidation allowBlank="true" operator="lessThanOrEqual" showDropDown="false" showErrorMessage="true" showInputMessage="false" sqref="W13 W15" type="whole">
      <formula1>K13</formula1>
      <formula2>0</formula2>
    </dataValidation>
  </dataValidations>
  <hyperlinks>
    <hyperlink ref="F17" location="'Shareholding Pattern'!F43" display="Click here to go back"/>
    <hyperlink ref="G17" location="'Shareholding Pattern'!F43"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5.41796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13"/>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84"/>
    <col collapsed="false" customWidth="true" hidden="false" outlineLevel="0" max="23" min="23" style="0" width="15.4"/>
    <col collapsed="false" customWidth="true" hidden="false" outlineLevel="0" max="24" min="24" style="0" width="19.83"/>
    <col collapsed="false" customWidth="true" hidden="false" outlineLevel="0" max="25" min="25" style="0" width="2.28"/>
    <col collapsed="false" customWidth="true" hidden="false" outlineLevel="0" max="26" min="26" style="0" width="3.28"/>
    <col collapsed="false" customWidth="false" hidden="true" outlineLevel="0" max="257" min="27" style="0" width="5.41"/>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s="333" customFormat="true" ht="20.1" hidden="false" customHeight="true" outlineLevel="0" collapsed="false">
      <c r="E12" s="249" t="s">
        <v>1058</v>
      </c>
      <c r="F12" s="250" t="s">
        <v>1059</v>
      </c>
      <c r="G12" s="251"/>
      <c r="H12" s="251"/>
      <c r="I12" s="251"/>
      <c r="J12" s="251"/>
      <c r="K12" s="251"/>
      <c r="L12" s="251"/>
      <c r="M12" s="251"/>
      <c r="N12" s="251"/>
      <c r="O12" s="251"/>
      <c r="P12" s="251"/>
      <c r="Q12" s="251"/>
      <c r="R12" s="251"/>
      <c r="S12" s="251"/>
      <c r="T12" s="251"/>
      <c r="U12" s="251"/>
      <c r="V12" s="251"/>
      <c r="W12" s="251"/>
      <c r="X12" s="252"/>
    </row>
    <row r="13" s="253" customFormat="true" ht="15.7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row>
    <row r="14" customFormat="false" ht="24.95" hidden="false" customHeight="true" outlineLevel="0" collapsed="false">
      <c r="E14" s="296"/>
      <c r="F14" s="297"/>
      <c r="G14" s="325" t="s">
        <v>1060</v>
      </c>
      <c r="H14" s="297"/>
      <c r="I14" s="297"/>
      <c r="J14" s="297"/>
      <c r="K14" s="297"/>
      <c r="L14" s="297"/>
      <c r="M14" s="297"/>
      <c r="N14" s="297"/>
      <c r="O14" s="297"/>
      <c r="P14" s="297"/>
      <c r="Q14" s="297"/>
      <c r="R14" s="297"/>
      <c r="S14" s="297"/>
      <c r="T14" s="297"/>
      <c r="U14" s="297"/>
      <c r="V14" s="297"/>
      <c r="W14" s="297"/>
      <c r="X14" s="298"/>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row>
    <row r="16" customFormat="false" ht="20.1" hidden="false" customHeight="true" outlineLevel="0" collapsed="false">
      <c r="E16" s="295"/>
      <c r="F16" s="318" t="s">
        <v>1003</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44" display="Click here to go back"/>
    <hyperlink ref="G16" location="'Shareholding Pattern'!F44"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F16" activeCellId="0" sqref="F16"/>
    </sheetView>
  </sheetViews>
  <sheetFormatPr defaultColWidth="4.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6.54"/>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10.27"/>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9.27"/>
    <col collapsed="false" customWidth="true" hidden="false" outlineLevel="0" max="23" min="23" style="0" width="15.4"/>
    <col collapsed="false" customWidth="true" hidden="false" outlineLevel="0" max="24" min="24" style="0" width="21.39"/>
    <col collapsed="false" customWidth="true" hidden="false" outlineLevel="0" max="25" min="25" style="0" width="4.28"/>
    <col collapsed="false" customWidth="true" hidden="false" outlineLevel="0" max="26" min="26" style="0" width="3.28"/>
    <col collapsed="false" customWidth="false" hidden="true" outlineLevel="0" max="257" min="27" style="0" width="4.84"/>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s="333" customFormat="true" ht="20.1" hidden="false" customHeight="true" outlineLevel="0" collapsed="false">
      <c r="E12" s="249" t="s">
        <v>1061</v>
      </c>
      <c r="F12" s="275" t="s">
        <v>969</v>
      </c>
      <c r="G12" s="251"/>
      <c r="H12" s="251"/>
      <c r="I12" s="251"/>
      <c r="J12" s="251"/>
      <c r="K12" s="251"/>
      <c r="L12" s="251"/>
      <c r="M12" s="251"/>
      <c r="N12" s="251"/>
      <c r="O12" s="251"/>
      <c r="P12" s="251"/>
      <c r="Q12" s="251"/>
      <c r="R12" s="251"/>
      <c r="S12" s="251"/>
      <c r="T12" s="251"/>
      <c r="U12" s="251"/>
      <c r="V12" s="251"/>
      <c r="W12" s="251"/>
      <c r="X12" s="252"/>
    </row>
    <row r="13" s="253" customFormat="true" ht="13.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row>
    <row r="14" customFormat="false" ht="24.95" hidden="false" customHeight="true" outlineLevel="0" collapsed="false">
      <c r="E14" s="296"/>
      <c r="F14" s="297"/>
      <c r="G14" s="325" t="s">
        <v>1060</v>
      </c>
      <c r="H14" s="297"/>
      <c r="I14" s="297"/>
      <c r="J14" s="297"/>
      <c r="K14" s="297"/>
      <c r="L14" s="297"/>
      <c r="M14" s="297"/>
      <c r="N14" s="297"/>
      <c r="O14" s="297"/>
      <c r="P14" s="297"/>
      <c r="Q14" s="297"/>
      <c r="R14" s="297"/>
      <c r="S14" s="297"/>
      <c r="T14" s="297"/>
      <c r="U14" s="297"/>
      <c r="V14" s="297"/>
      <c r="W14" s="297"/>
      <c r="X14" s="298"/>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row>
    <row r="16" customFormat="false" ht="20.1" hidden="false" customHeight="true" outlineLevel="0" collapsed="false">
      <c r="E16" s="295"/>
      <c r="F16" s="318" t="s">
        <v>1003</v>
      </c>
      <c r="G16" s="318" t="s">
        <v>130</v>
      </c>
      <c r="H16" s="194" t="str">
        <f aca="false">+IFERROR(IF(COUNT(H13:H15),ROUND(SUM(H13:H15),0),""),"")</f>
        <v/>
      </c>
      <c r="I16" s="194" t="str">
        <f aca="false">+IFERROR(IF(COUNT(I13:I15),ROUND(SUM(I13:I15),0),""),"")</f>
        <v/>
      </c>
      <c r="J16" s="194" t="str">
        <f aca="false">+IFERROR(IF(COUNT(J13:J15),ROUND(SUM(J13:J15),0),""),"")</f>
        <v/>
      </c>
      <c r="K16" s="194" t="str">
        <f aca="false">+IFERROR(IF(COUNT(K13:K15),ROUND(SUM(K13:K15),0),""),"")</f>
        <v/>
      </c>
      <c r="L16" s="260" t="str">
        <f aca="false">+IFERROR(IF(COUNT(K16),ROUND(K16/'Shareholding Pattern'!$L$57*100,2),""),"")</f>
        <v/>
      </c>
      <c r="M16" s="182" t="str">
        <f aca="false">+IFERROR(IF(COUNT(M13:M15),ROUND(SUM(M13:M15),0),""),"")</f>
        <v/>
      </c>
      <c r="N16" s="182" t="str">
        <f aca="false">+IFERROR(IF(COUNT(N13:N15),ROUND(SUM(N13:N15),0),""),"")</f>
        <v/>
      </c>
      <c r="O16" s="182" t="str">
        <f aca="false">+IFERROR(IF(COUNT(O13:O15),ROUND(SUM(O13:O15),0),""),"")</f>
        <v/>
      </c>
      <c r="P16" s="260" t="str">
        <f aca="false">+IFERROR(IF(COUNT(O16),ROUND(O16/('Shareholding Pattern'!$P$58)*100,2),""),"")</f>
        <v/>
      </c>
      <c r="Q16" s="194" t="str">
        <f aca="false">+IFERROR(IF(COUNT(Q13:Q15),ROUND(SUM(Q13:Q15),0),""),"")</f>
        <v/>
      </c>
      <c r="R16" s="194" t="str">
        <f aca="false">+IFERROR(IF(COUNT(R13:R15),ROUND(SUM(R13:R15),0),""),"")</f>
        <v/>
      </c>
      <c r="S16" s="194" t="str">
        <f aca="false">+IFERROR(IF(COUNT(S13:S15),ROUND(SUM(S13:S15),0),""),"")</f>
        <v/>
      </c>
      <c r="T16" s="260" t="str">
        <f aca="false">+IFERROR(IF(COUNT(K16,S16),ROUND(SUM(S16,K16)/SUM('Shareholding Pattern'!$L$57,'Shareholding Pattern'!$T$57)*100,2),""),"")</f>
        <v/>
      </c>
      <c r="U16" s="194" t="str">
        <f aca="false">+IFERROR(IF(COUNT(U13:U15),ROUND(SUM(U13:U15),0),""),"")</f>
        <v/>
      </c>
      <c r="V16" s="260" t="str">
        <f aca="false">+IFERROR(IF(COUNT(U16),ROUND(SUM(U16)/SUM(K16)*100,2),""),0)</f>
        <v/>
      </c>
      <c r="W16" s="194" t="str">
        <f aca="false">+IFERROR(IF(COUNT(W13:W15),ROUND(SUM(W13:W15),0),""),"")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45" display="Click here to go back"/>
    <hyperlink ref="G16" location="'Shareholding Pattern'!F45"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4.28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10.27"/>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4"/>
    <col collapsed="false" customWidth="true" hidden="false" outlineLevel="0" max="23" min="23" style="0" width="15.4"/>
    <col collapsed="false" customWidth="true" hidden="false" outlineLevel="0" max="24" min="24" style="0" width="19.12"/>
    <col collapsed="false" customWidth="true" hidden="false" outlineLevel="0" max="25" min="25" style="0" width="3.84"/>
    <col collapsed="false" customWidth="true" hidden="false" outlineLevel="0" max="26" min="26" style="0" width="2.56"/>
    <col collapsed="false" customWidth="false" hidden="true" outlineLevel="0" max="257" min="27" style="0" width="4.28"/>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customFormat="false" ht="18.75" hidden="false" customHeight="true" outlineLevel="0" collapsed="false">
      <c r="E12" s="249" t="s">
        <v>1062</v>
      </c>
      <c r="F12" s="275" t="s">
        <v>970</v>
      </c>
      <c r="G12" s="251"/>
      <c r="H12" s="251"/>
      <c r="I12" s="251"/>
      <c r="J12" s="251"/>
      <c r="K12" s="251"/>
      <c r="L12" s="251"/>
      <c r="M12" s="251"/>
      <c r="N12" s="251"/>
      <c r="O12" s="251"/>
      <c r="P12" s="251"/>
      <c r="Q12" s="251"/>
      <c r="R12" s="251"/>
      <c r="S12" s="251"/>
      <c r="T12" s="251"/>
      <c r="U12" s="251"/>
      <c r="V12" s="251"/>
      <c r="W12" s="251"/>
      <c r="X12" s="252"/>
    </row>
    <row r="13" s="253" customFormat="true" ht="15" hidden="true" customHeight="fals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row>
    <row r="14" customFormat="false" ht="24.95" hidden="false" customHeight="true" outlineLevel="0" collapsed="false">
      <c r="E14" s="296"/>
      <c r="F14" s="297"/>
      <c r="G14" s="334" t="s">
        <v>1035</v>
      </c>
      <c r="H14" s="297"/>
      <c r="I14" s="297"/>
      <c r="J14" s="297"/>
      <c r="K14" s="297"/>
      <c r="L14" s="297"/>
      <c r="M14" s="297"/>
      <c r="N14" s="297"/>
      <c r="O14" s="297"/>
      <c r="P14" s="297"/>
      <c r="Q14" s="297"/>
      <c r="R14" s="297"/>
      <c r="S14" s="297"/>
      <c r="T14" s="297"/>
      <c r="U14" s="297"/>
      <c r="V14" s="297"/>
      <c r="W14" s="297"/>
      <c r="X14" s="298"/>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row>
    <row r="16" customFormat="false" ht="20.1" hidden="false" customHeight="true" outlineLevel="0" collapsed="false">
      <c r="E16" s="295"/>
      <c r="F16" s="318" t="s">
        <v>1003</v>
      </c>
      <c r="G16" s="318" t="s">
        <v>130</v>
      </c>
      <c r="H16" s="194" t="str">
        <f aca="false">+IFERROR(IF(COUNT(H13:H15),ROUND(SUM(H13:H15),0),""),"")</f>
        <v/>
      </c>
      <c r="I16" s="194" t="str">
        <f aca="false">+IFERROR(IF(COUNT(I13:I15),ROUND(SUM(I13:I15),0),""),"")</f>
        <v/>
      </c>
      <c r="J16" s="194" t="str">
        <f aca="false">+IFERROR(IF(COUNT(J13:J15),ROUND(SUM(J13:J15),0),""),"")</f>
        <v/>
      </c>
      <c r="K16" s="194" t="str">
        <f aca="false">+IFERROR(IF(COUNT(K13:K15),ROUND(SUM(K13:K15),0),""),"")</f>
        <v/>
      </c>
      <c r="L16" s="260" t="str">
        <f aca="false">+IFERROR(IF(COUNT(K16),ROUND(K16/'Shareholding Pattern'!$L$57*100,2),""),"")</f>
        <v/>
      </c>
      <c r="M16" s="182" t="str">
        <f aca="false">+IFERROR(IF(COUNT(M13:M15),ROUND(SUM(M13:M15),0),""),"")</f>
        <v/>
      </c>
      <c r="N16" s="182" t="str">
        <f aca="false">+IFERROR(IF(COUNT(N13:N15),ROUND(SUM(N13:N15),0),""),"")</f>
        <v/>
      </c>
      <c r="O16" s="182" t="str">
        <f aca="false">+IFERROR(IF(COUNT(O13:O15),ROUND(SUM(O13:O15),0),""),"")</f>
        <v/>
      </c>
      <c r="P16" s="260" t="str">
        <f aca="false">+IFERROR(IF(COUNT(O16),ROUND(O16/('Shareholding Pattern'!$P$58)*100,2),""),"")</f>
        <v/>
      </c>
      <c r="Q16" s="194" t="str">
        <f aca="false">+IFERROR(IF(COUNT(Q13:Q15),ROUND(SUM(Q13:Q15),0),""),"")</f>
        <v/>
      </c>
      <c r="R16" s="194" t="str">
        <f aca="false">+IFERROR(IF(COUNT(R13:R15),ROUND(SUM(R13:R15),0),""),"")</f>
        <v/>
      </c>
      <c r="S16" s="194" t="str">
        <f aca="false">+IFERROR(IF(COUNT(S13:S15),ROUND(SUM(S13:S15),0),""),"")</f>
        <v/>
      </c>
      <c r="T16" s="260" t="str">
        <f aca="false">+IFERROR(IF(COUNT(K16,S16),ROUND(SUM(S16,K16)/SUM('Shareholding Pattern'!$L$57,'Shareholding Pattern'!$T$57)*100,2),""),"")</f>
        <v/>
      </c>
      <c r="U16" s="194" t="str">
        <f aca="false">+IFERROR(IF(COUNT(U13:U15),ROUND(SUM(U13:U15),0),""),"")</f>
        <v/>
      </c>
      <c r="V16" s="260" t="str">
        <f aca="false">+IFERROR(IF(COUNT(U16),ROUND(SUM(U16)/SUM(K16)*100,2),""),0)</f>
        <v/>
      </c>
      <c r="W16" s="194" t="str">
        <f aca="false">+IFERROR(IF(COUNT(W13:W15),ROUND(SUM(W13:W15),0),""),"")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46" display="Click here to go back"/>
    <hyperlink ref="G16" location="'Shareholding Pattern'!F46"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16"/>
  <sheetViews>
    <sheetView showFormulas="false" showGridLines="false" showRowColHeaders="true" showZeros="true" rightToLeft="false" tabSelected="false" showOutlineSymbols="true" defaultGridColor="true" view="normal" topLeftCell="C7" colorId="64" zoomScale="100" zoomScaleNormal="100" zoomScalePageLayoutView="100" workbookViewId="0">
      <selection pane="topLeft" activeCell="G15" activeCellId="0" sqref="G15"/>
    </sheetView>
  </sheetViews>
  <sheetFormatPr defaultColWidth="5.41796875" defaultRowHeight="15" zeroHeight="true" outlineLevelRow="0" outlineLevelCol="0"/>
  <cols>
    <col collapsed="false" customWidth="true" hidden="true" outlineLevel="0" max="1" min="1" style="26" width="2.7"/>
    <col collapsed="false" customWidth="true" hidden="true" outlineLevel="0" max="2" min="2" style="26" width="2.13"/>
    <col collapsed="false" customWidth="true" hidden="false" outlineLevel="0" max="4" min="3" style="26" width="2.28"/>
    <col collapsed="false" customWidth="true" hidden="false" outlineLevel="0" max="5" min="5" style="26" width="5.55"/>
    <col collapsed="false" customWidth="true" hidden="false" outlineLevel="0" max="6" min="6" style="26" width="72.06"/>
    <col collapsed="false" customWidth="true" hidden="false" outlineLevel="0" max="7" min="7" style="26" width="11.55"/>
    <col collapsed="false" customWidth="true" hidden="false" outlineLevel="0" max="8" min="8" style="26" width="2.41"/>
    <col collapsed="false" customWidth="true" hidden="false" outlineLevel="0" max="9" min="9" style="26" width="2.56"/>
    <col collapsed="false" customWidth="true" hidden="true" outlineLevel="0" max="10" min="10" style="26" width="2.99"/>
    <col collapsed="false" customWidth="false" hidden="true" outlineLevel="0" max="257" min="11" style="26" width="5.41"/>
  </cols>
  <sheetData>
    <row r="1" customFormat="false" ht="15" hidden="true" customHeight="false" outlineLevel="0" collapsed="false">
      <c r="A1" s="26" t="s">
        <v>72</v>
      </c>
      <c r="T1" s="26" t="s">
        <v>72</v>
      </c>
      <c r="U1" s="26" t="s">
        <v>46</v>
      </c>
    </row>
    <row r="2" customFormat="false" ht="15" hidden="true" customHeight="false" outlineLevel="0" collapsed="false">
      <c r="U2" s="26" t="s">
        <v>50</v>
      </c>
    </row>
    <row r="6" customFormat="false" ht="15" hidden="true" customHeight="true" outlineLevel="0" collapsed="false"/>
    <row r="7" customFormat="false" ht="30" hidden="false" customHeight="true" outlineLevel="0" collapsed="false"/>
    <row r="8" customFormat="false" ht="30" hidden="false" customHeight="true" outlineLevel="0" collapsed="false">
      <c r="E8" s="47" t="s">
        <v>73</v>
      </c>
      <c r="F8" s="48" t="s">
        <v>74</v>
      </c>
      <c r="G8" s="49" t="s">
        <v>75</v>
      </c>
    </row>
    <row r="9" customFormat="false" ht="20.1" hidden="false" customHeight="true" outlineLevel="0" collapsed="false">
      <c r="E9" s="50" t="n">
        <v>1</v>
      </c>
      <c r="F9" s="51" t="s">
        <v>76</v>
      </c>
      <c r="G9" s="52" t="s">
        <v>50</v>
      </c>
      <c r="P9" s="26" t="n">
        <v>1</v>
      </c>
      <c r="R9" s="26" t="s">
        <v>77</v>
      </c>
    </row>
    <row r="10" customFormat="false" ht="20.1" hidden="false" customHeight="true" outlineLevel="0" collapsed="false">
      <c r="E10" s="53" t="n">
        <v>2</v>
      </c>
      <c r="F10" s="54" t="s">
        <v>78</v>
      </c>
      <c r="G10" s="32" t="s">
        <v>50</v>
      </c>
      <c r="P10" s="26" t="n">
        <v>1</v>
      </c>
      <c r="R10" s="26" t="s">
        <v>79</v>
      </c>
    </row>
    <row r="11" customFormat="false" ht="20.1" hidden="false" customHeight="true" outlineLevel="0" collapsed="false">
      <c r="E11" s="53" t="n">
        <v>3</v>
      </c>
      <c r="F11" s="55" t="s">
        <v>80</v>
      </c>
      <c r="G11" s="32" t="s">
        <v>50</v>
      </c>
      <c r="P11" s="26" t="n">
        <v>1</v>
      </c>
      <c r="R11" s="26" t="s">
        <v>81</v>
      </c>
    </row>
    <row r="12" customFormat="false" ht="30" hidden="false" customHeight="false" outlineLevel="0" collapsed="false">
      <c r="E12" s="53" t="n">
        <v>4</v>
      </c>
      <c r="F12" s="56" t="s">
        <v>82</v>
      </c>
      <c r="G12" s="32" t="s">
        <v>50</v>
      </c>
      <c r="P12" s="26" t="n">
        <v>1</v>
      </c>
      <c r="R12" s="26" t="s">
        <v>83</v>
      </c>
    </row>
    <row r="13" customFormat="false" ht="21.75" hidden="false" customHeight="true" outlineLevel="0" collapsed="false">
      <c r="E13" s="53" t="n">
        <v>5</v>
      </c>
      <c r="F13" s="54" t="s">
        <v>84</v>
      </c>
      <c r="G13" s="32" t="s">
        <v>50</v>
      </c>
      <c r="P13" s="26" t="n">
        <v>1</v>
      </c>
      <c r="R13" s="26" t="s">
        <v>85</v>
      </c>
    </row>
    <row r="14" s="59" customFormat="true" ht="20.1" hidden="false" customHeight="true" outlineLevel="0" collapsed="false">
      <c r="A14" s="26"/>
      <c r="B14" s="26"/>
      <c r="C14" s="26"/>
      <c r="D14" s="26"/>
      <c r="E14" s="57" t="n">
        <v>6</v>
      </c>
      <c r="F14" s="58" t="s">
        <v>86</v>
      </c>
      <c r="G14" s="32" t="s">
        <v>50</v>
      </c>
      <c r="P14" s="59" t="n">
        <v>1</v>
      </c>
      <c r="R14" s="59" t="s">
        <v>87</v>
      </c>
    </row>
    <row r="15" s="59" customFormat="true" ht="20.1" hidden="false" customHeight="true" outlineLevel="0" collapsed="false">
      <c r="A15" s="26"/>
      <c r="B15" s="26"/>
      <c r="C15" s="26"/>
      <c r="D15" s="26"/>
      <c r="E15" s="60" t="n">
        <v>7</v>
      </c>
      <c r="F15" s="61" t="s">
        <v>88</v>
      </c>
      <c r="G15" s="62" t="s">
        <v>50</v>
      </c>
      <c r="P15" s="59" t="n">
        <v>1</v>
      </c>
      <c r="R15" s="59" t="s">
        <v>89</v>
      </c>
    </row>
    <row r="16" customFormat="false" ht="15" hidden="false" customHeight="false" outlineLevel="0" collapsed="false"/>
  </sheetData>
  <sheetProtection sheet="true" password="f884" objects="true" scenarios="true"/>
  <dataValidations count="1">
    <dataValidation allowBlank="true" operator="between" showDropDown="false" showErrorMessage="true" showInputMessage="false" sqref="G9:G15" type="list">
      <formula1>$U$1:$U$2</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3.70703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98"/>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13"/>
    <col collapsed="false" customWidth="true" hidden="false" outlineLevel="0" max="23" min="23" style="0" width="15.4"/>
    <col collapsed="false" customWidth="true" hidden="false" outlineLevel="0" max="24" min="24" style="0" width="20.39"/>
    <col collapsed="false" customWidth="true" hidden="false" outlineLevel="0" max="25" min="25" style="0" width="1.99"/>
    <col collapsed="false" customWidth="true" hidden="false" outlineLevel="0" max="26" min="26" style="0" width="2.13"/>
    <col collapsed="false" customWidth="false" hidden="true" outlineLevel="0" max="257" min="27" style="0" width="3.7"/>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customFormat="false" ht="15.75" hidden="false" customHeight="false" outlineLevel="0" collapsed="false">
      <c r="E12" s="249" t="s">
        <v>1063</v>
      </c>
      <c r="F12" s="250" t="s">
        <v>971</v>
      </c>
      <c r="G12" s="251"/>
      <c r="H12" s="251"/>
      <c r="I12" s="251"/>
      <c r="J12" s="251"/>
      <c r="K12" s="251"/>
      <c r="L12" s="251"/>
      <c r="M12" s="251"/>
      <c r="N12" s="251"/>
      <c r="O12" s="251"/>
      <c r="P12" s="251"/>
      <c r="Q12" s="251"/>
      <c r="R12" s="251"/>
      <c r="S12" s="251"/>
      <c r="T12" s="251"/>
      <c r="U12" s="251"/>
      <c r="V12" s="251"/>
      <c r="W12" s="251"/>
      <c r="X12" s="252"/>
    </row>
    <row r="13" s="253" customFormat="true" ht="15" hidden="true" customHeight="fals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row>
    <row r="14" customFormat="false" ht="24.75" hidden="false" customHeight="true" outlineLevel="0" collapsed="false">
      <c r="E14" s="296"/>
      <c r="F14" s="297"/>
      <c r="G14" s="324" t="s">
        <v>1035</v>
      </c>
      <c r="H14" s="297"/>
      <c r="I14" s="297"/>
      <c r="J14" s="297"/>
      <c r="K14" s="297"/>
      <c r="L14" s="297"/>
      <c r="M14" s="297"/>
      <c r="N14" s="297"/>
      <c r="O14" s="297"/>
      <c r="P14" s="297"/>
      <c r="Q14" s="297"/>
      <c r="R14" s="297"/>
      <c r="S14" s="297"/>
      <c r="T14" s="297"/>
      <c r="U14" s="297"/>
      <c r="V14" s="297"/>
      <c r="W14" s="297"/>
      <c r="X14" s="298"/>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row>
    <row r="16" customFormat="false" ht="20.1" hidden="false" customHeight="true" outlineLevel="0" collapsed="false">
      <c r="E16" s="295"/>
      <c r="F16" s="318" t="s">
        <v>1003</v>
      </c>
      <c r="G16" s="318" t="s">
        <v>130</v>
      </c>
      <c r="H16" s="194" t="str">
        <f aca="false">+IFERROR(IF(COUNT(H13:H15),ROUND(SUM(H13:H15),0),""),"")</f>
        <v/>
      </c>
      <c r="I16" s="194" t="str">
        <f aca="false">+IFERROR(IF(COUNT(I13:I15),ROUND(SUM(I13:I15),0),""),"")</f>
        <v/>
      </c>
      <c r="J16" s="194" t="str">
        <f aca="false">+IFERROR(IF(COUNT(J13:J15),ROUND(SUM(J13:J15),0),""),"")</f>
        <v/>
      </c>
      <c r="K16" s="194" t="str">
        <f aca="false">+IFERROR(IF(COUNT(K13:K15),ROUND(SUM(K13:K15),0),""),"")</f>
        <v/>
      </c>
      <c r="L16" s="260" t="str">
        <f aca="false">+IFERROR(IF(COUNT(K16),ROUND(K16/'Shareholding Pattern'!$L$57*100,2),""),"")</f>
        <v/>
      </c>
      <c r="M16" s="182" t="str">
        <f aca="false">+IFERROR(IF(COUNT(M13:M15),ROUND(SUM(M13:M15),0),""),"")</f>
        <v/>
      </c>
      <c r="N16" s="182" t="str">
        <f aca="false">+IFERROR(IF(COUNT(N13:N15),ROUND(SUM(N13:N15),0),""),"")</f>
        <v/>
      </c>
      <c r="O16" s="182" t="str">
        <f aca="false">+IFERROR(IF(COUNT(O13:O15),ROUND(SUM(O13:O15),0),""),"")</f>
        <v/>
      </c>
      <c r="P16" s="260" t="str">
        <f aca="false">+IFERROR(IF(COUNT(O16),ROUND(O16/('Shareholding Pattern'!$P$58)*100,2),""),"")</f>
        <v/>
      </c>
      <c r="Q16" s="194" t="str">
        <f aca="false">+IFERROR(IF(COUNT(Q13:Q15),ROUND(SUM(Q13:Q15),0),""),"")</f>
        <v/>
      </c>
      <c r="R16" s="194" t="str">
        <f aca="false">+IFERROR(IF(COUNT(R13:R15),ROUND(SUM(R13:R15),0),""),"")</f>
        <v/>
      </c>
      <c r="S16" s="194" t="str">
        <f aca="false">+IFERROR(IF(COUNT(S13:S15),ROUND(SUM(S13:S15),0),""),"")</f>
        <v/>
      </c>
      <c r="T16" s="260" t="str">
        <f aca="false">+IFERROR(IF(COUNT(K16,S16),ROUND(SUM(S16,K16)/SUM('Shareholding Pattern'!$L$57,'Shareholding Pattern'!$T$57)*100,2),""),"")</f>
        <v/>
      </c>
      <c r="U16" s="194" t="str">
        <f aca="false">+IFERROR(IF(COUNT(U13:U15),ROUND(SUM(U13:U15),0),""),"")</f>
        <v/>
      </c>
      <c r="V16" s="260" t="str">
        <f aca="false">+IFERROR(IF(COUNT(U16),ROUND(SUM(U16)/SUM(K16)*100,2),""),0)</f>
        <v/>
      </c>
      <c r="W16" s="194" t="str">
        <f aca="false">+IFERROR(IF(COUNT(W13:W15),ROUND(SUM(W13:W15),0),""),"")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47" display="Click here to go back"/>
    <hyperlink ref="G16" location="'Shareholding Pattern'!F47"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D1:BA23"/>
  <sheetViews>
    <sheetView showFormulas="false" showGridLines="false" showRowColHeaders="true" showZeros="true" rightToLeft="false" tabSelected="false" showOutlineSymbols="true" defaultGridColor="true" view="normal" topLeftCell="A1" colorId="64" zoomScale="80" zoomScaleNormal="80" zoomScalePageLayoutView="100" workbookViewId="0">
      <selection pane="topLeft" activeCell="G15" activeCellId="0" sqref="G15"/>
    </sheetView>
  </sheetViews>
  <sheetFormatPr defaultColWidth="7.84765625" defaultRowHeight="15" zeroHeight="false" outlineLevelRow="0" outlineLevelCol="0"/>
  <cols>
    <col collapsed="false" customWidth="true" hidden="false" outlineLevel="0" max="1" min="1" style="0" width="2.28"/>
    <col collapsed="false" customWidth="true" hidden="true" outlineLevel="0" max="2" min="2" style="0" width="2.13"/>
    <col collapsed="false" customWidth="true" hidden="true" outlineLevel="0" max="3" min="3" style="0" width="1.99"/>
    <col collapsed="false" customWidth="true" hidden="false" outlineLevel="0" max="4" min="4" style="0" width="7.13"/>
    <col collapsed="false" customWidth="true" hidden="false" outlineLevel="0" max="5" min="5" style="0" width="40.8"/>
    <col collapsed="false" customWidth="true" hidden="false" outlineLevel="0" max="6" min="6" style="0" width="46.51"/>
    <col collapsed="false" customWidth="true" hidden="false" outlineLevel="0" max="7" min="7" style="0" width="39.95"/>
    <col collapsed="false" customWidth="true" hidden="false" outlineLevel="0" max="9" min="8" style="0" width="13.69"/>
    <col collapsed="false" customWidth="true" hidden="false" outlineLevel="0" max="10" min="10" style="0" width="14.54"/>
    <col collapsed="false" customWidth="true" hidden="true" outlineLevel="0" max="12" min="11" style="0" width="14.54"/>
    <col collapsed="false" customWidth="true" hidden="false" outlineLevel="0" max="13" min="13" style="0" width="15.54"/>
    <col collapsed="false" customWidth="true" hidden="false" outlineLevel="0" max="14" min="14" style="0" width="15.27"/>
    <col collapsed="false" customWidth="true" hidden="false" outlineLevel="0" max="15" min="15" style="0" width="15.4"/>
    <col collapsed="false" customWidth="true" hidden="true" outlineLevel="0" max="16" min="16" style="0" width="15.97"/>
    <col collapsed="false" customWidth="true" hidden="false" outlineLevel="0" max="17" min="17" style="0" width="16.4"/>
    <col collapsed="false" customWidth="true" hidden="false" outlineLevel="0" max="18" min="18" style="0" width="12.55"/>
    <col collapsed="false" customWidth="true" hidden="true" outlineLevel="0" max="21" min="19" style="0" width="14.54"/>
    <col collapsed="false" customWidth="true" hidden="false" outlineLevel="0" max="22" min="22" style="0" width="19.12"/>
    <col collapsed="false" customWidth="true" hidden="true" outlineLevel="0" max="23" min="23" style="0" width="15.4"/>
    <col collapsed="false" customWidth="true" hidden="true" outlineLevel="0" max="24" min="24" style="0" width="8.55"/>
    <col collapsed="false" customWidth="true" hidden="false" outlineLevel="0" max="25" min="25" style="0" width="15.4"/>
    <col collapsed="false" customWidth="true" hidden="false" outlineLevel="0" max="26" min="26" style="0" width="20.83"/>
    <col collapsed="false" customWidth="true" hidden="false" outlineLevel="0" max="27" min="27" style="0" width="1.56"/>
    <col collapsed="false" customWidth="false" hidden="true" outlineLevel="0" max="257" min="28" style="0" width="7.84"/>
  </cols>
  <sheetData>
    <row r="1" customFormat="false" ht="0.75" hidden="false" customHeight="true" outlineLevel="0" collapsed="false">
      <c r="I1" s="0" t="n">
        <v>4</v>
      </c>
      <c r="J1" s="0" t="n">
        <v>0</v>
      </c>
      <c r="AE1" s="0" t="s">
        <v>1064</v>
      </c>
      <c r="AF1" s="0" t="s">
        <v>1065</v>
      </c>
      <c r="AG1" s="0" t="s">
        <v>1066</v>
      </c>
      <c r="AH1" s="0" t="s">
        <v>1030</v>
      </c>
      <c r="AI1" s="0" t="s">
        <v>1067</v>
      </c>
      <c r="AJ1" s="0" t="s">
        <v>1068</v>
      </c>
      <c r="AK1" s="0" t="s">
        <v>1007</v>
      </c>
      <c r="AL1" s="0" t="s">
        <v>1069</v>
      </c>
      <c r="AM1" s="0" t="s">
        <v>1031</v>
      </c>
      <c r="AN1" s="0" t="s">
        <v>1008</v>
      </c>
      <c r="AO1" s="0" t="s">
        <v>1032</v>
      </c>
      <c r="AP1" s="0" t="s">
        <v>1034</v>
      </c>
      <c r="AQ1" s="0" t="s">
        <v>1070</v>
      </c>
      <c r="AR1" s="0" t="s">
        <v>1009</v>
      </c>
      <c r="AS1" s="0" t="s">
        <v>1010</v>
      </c>
      <c r="AT1" s="0" t="s">
        <v>1011</v>
      </c>
      <c r="AU1" s="0" t="s">
        <v>1026</v>
      </c>
      <c r="AV1" s="0" t="s">
        <v>1071</v>
      </c>
      <c r="AW1" s="0" t="s">
        <v>1038</v>
      </c>
      <c r="AX1" s="0" t="s">
        <v>1016</v>
      </c>
      <c r="AY1" s="0" t="s">
        <v>1072</v>
      </c>
      <c r="AZ1" s="0" t="s">
        <v>1017</v>
      </c>
      <c r="BA1" s="0" t="s">
        <v>1020</v>
      </c>
    </row>
    <row r="2" customFormat="false" ht="29.25" hidden="true" customHeight="true" outlineLevel="0" collapsed="false">
      <c r="E2" s="0" t="s">
        <v>769</v>
      </c>
      <c r="F2" s="0" t="s">
        <v>863</v>
      </c>
      <c r="G2" s="0" t="s">
        <v>432</v>
      </c>
      <c r="H2" s="0" t="s">
        <v>435</v>
      </c>
      <c r="I2" s="0" t="s">
        <v>90</v>
      </c>
      <c r="J2" s="0" t="s">
        <v>91</v>
      </c>
      <c r="K2" s="0" t="s">
        <v>92</v>
      </c>
      <c r="L2" s="0" t="s">
        <v>93</v>
      </c>
      <c r="M2" s="0" t="s">
        <v>94</v>
      </c>
      <c r="N2" s="0" t="s">
        <v>95</v>
      </c>
      <c r="O2" s="0" t="s">
        <v>96</v>
      </c>
      <c r="P2" s="0" t="s">
        <v>97</v>
      </c>
      <c r="Q2" s="0" t="s">
        <v>98</v>
      </c>
      <c r="R2" s="0" t="s">
        <v>99</v>
      </c>
      <c r="S2" s="0" t="s">
        <v>100</v>
      </c>
      <c r="T2" s="0" t="s">
        <v>101</v>
      </c>
      <c r="U2" s="0" t="s">
        <v>285</v>
      </c>
      <c r="V2" s="0" t="s">
        <v>102</v>
      </c>
      <c r="W2" s="0" t="s">
        <v>103</v>
      </c>
      <c r="X2" s="0" t="s">
        <v>104</v>
      </c>
      <c r="Y2" s="0" t="s">
        <v>107</v>
      </c>
      <c r="Z2" s="0" t="s">
        <v>454</v>
      </c>
    </row>
    <row r="3" customFormat="false" ht="25.5" hidden="true" customHeight="true" outlineLevel="0" collapsed="false">
      <c r="I3" s="0" t="n">
        <f aca="false">+IFERROR(IF(COUNT(I13:I19),ROUND(SUMIF($F$13:I19,"Category",I13:I19),0),""),"")</f>
        <v>0</v>
      </c>
      <c r="J3" s="0" t="n">
        <f aca="false">+IFERROR(IF(COUNT(J13:J19),ROUND(SUMIF($F$13:J19,"Category",J13:J19),0),""),"")</f>
        <v>0</v>
      </c>
      <c r="K3" s="0" t="str">
        <f aca="false">+IFERROR(IF(COUNT(K13:K19),ROUND(SUMIF($F$13:K19,"Category",K13:K19),0),""),"")</f>
        <v/>
      </c>
      <c r="L3" s="0" t="str">
        <f aca="false">+IFERROR(IF(COUNT(L13:L19),ROUND(SUMIF($F$13:L19,"Category",L13:L19),0),""),"")</f>
        <v/>
      </c>
      <c r="M3" s="0" t="n">
        <f aca="false">+IFERROR(IF(COUNT(M13:M19),ROUND(SUMIF($F$13:M19,"Category",M13:M19),0),""),"")</f>
        <v>0</v>
      </c>
      <c r="N3" s="0" t="n">
        <f aca="false">+IFERROR(IF(COUNT(N13:N19),ROUND(SUMIF($F$13:N19,"Category",N13:N19),2),""),"")</f>
        <v>0</v>
      </c>
      <c r="O3" s="0" t="n">
        <f aca="false">+IFERROR(IF(COUNT(O13:O19),ROUND(SUMIF($F$13:O19,"Category",O13:O19),0),""),"")</f>
        <v>0</v>
      </c>
      <c r="P3" s="0" t="str">
        <f aca="false">+IFERROR(IF(COUNT(P13:P19),ROUND(SUMIF($F$13:P19,"Category",P13:P19),0),""),"")</f>
        <v/>
      </c>
      <c r="Q3" s="0" t="n">
        <f aca="false">+IFERROR(IF(COUNT(Q13:Q19),ROUND(SUMIF($F$13:Q19,"Category",Q13:Q19),0),""),"")</f>
        <v>0</v>
      </c>
      <c r="R3" s="0" t="n">
        <f aca="false">+IFERROR(IF(COUNT(R13:R19),ROUND(SUMIF($F$13:R19,"Category",R13:R19),2),""),"")</f>
        <v>0</v>
      </c>
      <c r="S3" s="0" t="str">
        <f aca="false">+IFERROR(IF(COUNT(S13:S19),ROUND(SUMIF($F$13:S19,"Category",S13:S19),0),""),"")</f>
        <v/>
      </c>
      <c r="T3" s="0" t="str">
        <f aca="false">+IFERROR(IF(COUNT(T13:T19),ROUND(SUMIF($F$13:T19,"Category",T13:T19),0),""),"")</f>
        <v/>
      </c>
      <c r="U3" s="0" t="str">
        <f aca="false">+IFERROR(IF(COUNT(U13:U19),ROUND(SUMIF($F$13:U19,"Category",U13:U19),0),""),"")</f>
        <v/>
      </c>
      <c r="V3" s="0" t="n">
        <f aca="false">+IFERROR(IF(COUNT(V13:V19),ROUND(SUMIF($F$13:V19,"Category",V13:V19),2),""),"")</f>
        <v>0</v>
      </c>
      <c r="W3" s="0" t="str">
        <f aca="false">+IFERROR(IF(COUNT(W13:W19),ROUND(SUMIF($F$13:W19,"Category",W13:W19),0),""),"")</f>
        <v/>
      </c>
      <c r="X3" s="0" t="str">
        <f aca="false">+IFERROR(IF(COUNT(X13:X19),ROUND(SUMIF($F$13:X19,"Category",X13:X19),2),""),"")</f>
        <v/>
      </c>
      <c r="Y3" s="0" t="n">
        <f aca="false">+IFERROR(IF(COUNT(Y13:Y19),ROUND(SUMIF($F$13:Y19,"Category",Y13:Y19),0),""),"")</f>
        <v>0</v>
      </c>
    </row>
    <row r="4" customFormat="false" ht="30" hidden="true" customHeight="true" outlineLevel="0" collapsed="false"/>
    <row r="5" customFormat="false" ht="28.5" hidden="true" customHeight="true" outlineLevel="0" collapsed="false"/>
    <row r="9" customFormat="false" ht="29.25" hidden="false" customHeight="true" outlineLevel="0" collapsed="false">
      <c r="D9" s="65" t="s">
        <v>984</v>
      </c>
      <c r="E9" s="65" t="s">
        <v>1021</v>
      </c>
      <c r="F9" s="65" t="s">
        <v>1051</v>
      </c>
      <c r="G9" s="65" t="s">
        <v>985</v>
      </c>
      <c r="H9" s="65" t="s">
        <v>986</v>
      </c>
      <c r="I9" s="65" t="s">
        <v>1022</v>
      </c>
      <c r="J9" s="65" t="s">
        <v>113</v>
      </c>
      <c r="K9" s="65" t="s">
        <v>114</v>
      </c>
      <c r="L9" s="65" t="s">
        <v>115</v>
      </c>
      <c r="M9" s="65" t="s">
        <v>116</v>
      </c>
      <c r="N9" s="65" t="s">
        <v>117</v>
      </c>
      <c r="O9" s="65" t="s">
        <v>866</v>
      </c>
      <c r="P9" s="65"/>
      <c r="Q9" s="65"/>
      <c r="R9" s="65"/>
      <c r="S9" s="65" t="s">
        <v>119</v>
      </c>
      <c r="T9" s="65" t="s">
        <v>120</v>
      </c>
      <c r="U9" s="65" t="s">
        <v>121</v>
      </c>
      <c r="V9" s="65" t="s">
        <v>1005</v>
      </c>
      <c r="W9" s="65" t="s">
        <v>123</v>
      </c>
      <c r="X9" s="65"/>
      <c r="Y9" s="65" t="s">
        <v>125</v>
      </c>
      <c r="Z9" s="65" t="s">
        <v>454</v>
      </c>
      <c r="AV9" s="0" t="s">
        <v>1021</v>
      </c>
    </row>
    <row r="10" customFormat="false" ht="31.5" hidden="false" customHeight="true" outlineLevel="0" collapsed="false">
      <c r="D10" s="65"/>
      <c r="E10" s="65"/>
      <c r="F10" s="65"/>
      <c r="G10" s="65"/>
      <c r="H10" s="65"/>
      <c r="I10" s="65"/>
      <c r="J10" s="65"/>
      <c r="K10" s="65"/>
      <c r="L10" s="65"/>
      <c r="M10" s="65"/>
      <c r="N10" s="65"/>
      <c r="O10" s="65" t="s">
        <v>867</v>
      </c>
      <c r="P10" s="65"/>
      <c r="Q10" s="65"/>
      <c r="R10" s="65" t="s">
        <v>868</v>
      </c>
      <c r="S10" s="65"/>
      <c r="T10" s="65"/>
      <c r="U10" s="65"/>
      <c r="V10" s="65"/>
      <c r="W10" s="65"/>
      <c r="X10" s="65"/>
      <c r="Y10" s="65"/>
      <c r="Z10" s="65"/>
      <c r="AV10" s="0" t="s">
        <v>1023</v>
      </c>
    </row>
    <row r="11" customFormat="false" ht="75" hidden="false" customHeight="false" outlineLevel="0" collapsed="false">
      <c r="D11" s="65"/>
      <c r="E11" s="65"/>
      <c r="F11" s="65"/>
      <c r="G11" s="65"/>
      <c r="H11" s="65"/>
      <c r="I11" s="65"/>
      <c r="J11" s="65"/>
      <c r="K11" s="65"/>
      <c r="L11" s="65"/>
      <c r="M11" s="65"/>
      <c r="N11" s="65"/>
      <c r="O11" s="65" t="s">
        <v>128</v>
      </c>
      <c r="P11" s="65" t="s">
        <v>129</v>
      </c>
      <c r="Q11" s="65" t="s">
        <v>130</v>
      </c>
      <c r="R11" s="65"/>
      <c r="S11" s="65"/>
      <c r="T11" s="65"/>
      <c r="U11" s="65"/>
      <c r="V11" s="65"/>
      <c r="W11" s="65" t="s">
        <v>131</v>
      </c>
      <c r="X11" s="65" t="s">
        <v>132</v>
      </c>
      <c r="Y11" s="65"/>
      <c r="Z11" s="65"/>
    </row>
    <row r="12" customFormat="false" ht="24.75" hidden="false" customHeight="true" outlineLevel="0" collapsed="false">
      <c r="D12" s="249" t="s">
        <v>1073</v>
      </c>
      <c r="E12" s="275" t="s">
        <v>886</v>
      </c>
      <c r="F12" s="302"/>
      <c r="G12" s="302"/>
      <c r="H12" s="251"/>
      <c r="I12" s="251"/>
      <c r="J12" s="251"/>
      <c r="K12" s="251"/>
      <c r="L12" s="251"/>
      <c r="M12" s="251"/>
      <c r="N12" s="251"/>
      <c r="O12" s="251"/>
      <c r="P12" s="251"/>
      <c r="Q12" s="251"/>
      <c r="R12" s="251"/>
      <c r="S12" s="251"/>
      <c r="T12" s="251"/>
      <c r="U12" s="251"/>
      <c r="V12" s="251"/>
      <c r="W12" s="251"/>
      <c r="X12" s="251"/>
      <c r="Y12" s="251"/>
      <c r="Z12" s="252"/>
      <c r="AG12" s="253"/>
    </row>
    <row r="13" s="253" customFormat="true" ht="25.5" hidden="true" customHeight="true" outlineLevel="0" collapsed="false">
      <c r="D13" s="335"/>
      <c r="E13" s="304"/>
      <c r="F13" s="304"/>
      <c r="G13" s="336"/>
      <c r="H13" s="256"/>
      <c r="I13" s="257"/>
      <c r="J13" s="257"/>
      <c r="K13" s="258"/>
      <c r="L13" s="258"/>
      <c r="M13" s="305" t="str">
        <f aca="false">+IFERROR(IF(COUNT(J13:L13),ROUND(SUM(J13:L13),0),""),"")</f>
        <v/>
      </c>
      <c r="N13" s="140" t="str">
        <f aca="false">+IFERROR(IF(COUNT(M13),ROUND(M13/'Shareholding Pattern'!$L$57*100,2),""),"")</f>
        <v/>
      </c>
      <c r="O13" s="258" t="str">
        <f aca="false">IF(J13="","",J13)</f>
        <v/>
      </c>
      <c r="P13" s="258"/>
      <c r="Q13" s="305" t="str">
        <f aca="false">+IFERROR(IF(COUNT(O13:P13),ROUND(SUM(O13,P13),2),""),"")</f>
        <v/>
      </c>
      <c r="R13" s="140" t="str">
        <f aca="false">+IFERROR(IF(COUNT(Q13),ROUND(Q13/('Shareholding Pattern'!$P$58)*100,2),""),"")</f>
        <v/>
      </c>
      <c r="S13" s="258"/>
      <c r="T13" s="258"/>
      <c r="U13" s="305" t="str">
        <f aca="false">+IFERROR(IF(COUNT(S13:T13),ROUND(SUM(S13:T13),0),""),"")</f>
        <v/>
      </c>
      <c r="V13" s="140" t="str">
        <f aca="false">+IFERROR(IF(COUNT(M13,U13),ROUND(SUM(U13,M13)/SUM('Shareholding Pattern'!$L$57,'Shareholding Pattern'!$T$57)*100,2),""),"")</f>
        <v/>
      </c>
      <c r="W13" s="258"/>
      <c r="X13" s="140" t="str">
        <f aca="false">+IFERROR(IF(COUNT(W13),ROUND(SUM(W13)/SUM(M13)*100,2),""),0)</f>
        <v/>
      </c>
      <c r="Y13" s="258"/>
      <c r="Z13" s="268"/>
      <c r="AC13" s="253" t="n">
        <f aca="false">IF(SUM(H13:Y13)&gt;0,1,0)</f>
        <v>0</v>
      </c>
      <c r="AD13" s="253" t="e">
        <f aca="false">SUM(#REF!)</f>
        <v>#REF!</v>
      </c>
      <c r="AG13" s="0"/>
    </row>
    <row r="14" customFormat="false" ht="22.5" hidden="false" customHeight="true" outlineLevel="0" collapsed="false">
      <c r="D14" s="296"/>
      <c r="E14" s="297"/>
      <c r="F14" s="297"/>
      <c r="G14" s="297"/>
      <c r="H14" s="297"/>
      <c r="I14" s="297"/>
      <c r="J14" s="297"/>
      <c r="K14" s="297"/>
      <c r="L14" s="297"/>
      <c r="M14" s="297"/>
      <c r="N14" s="297"/>
      <c r="O14" s="297"/>
      <c r="P14" s="297"/>
      <c r="Q14" s="297"/>
      <c r="R14" s="297" t="str">
        <f aca="false">+IFERROR(IF(COUNT(Q14),ROUND(Q14/('Shareholding Pattern'!$P$58)*100,2),""),"")</f>
        <v/>
      </c>
      <c r="S14" s="297"/>
      <c r="T14" s="297"/>
      <c r="U14" s="297"/>
      <c r="V14" s="297"/>
      <c r="W14" s="297"/>
      <c r="X14" s="297"/>
      <c r="Y14" s="297"/>
      <c r="Z14" s="298"/>
    </row>
    <row r="15" customFormat="false" ht="22.5" hidden="false" customHeight="true" outlineLevel="0" collapsed="false">
      <c r="D15" s="335" t="n">
        <v>1</v>
      </c>
      <c r="E15" s="337" t="s">
        <v>1017</v>
      </c>
      <c r="F15" s="337" t="s">
        <v>1023</v>
      </c>
      <c r="G15" s="338" t="s">
        <v>1074</v>
      </c>
      <c r="H15" s="267" t="s">
        <v>1057</v>
      </c>
      <c r="I15" s="339" t="n">
        <v>1</v>
      </c>
      <c r="J15" s="258" t="n">
        <v>50016</v>
      </c>
      <c r="K15" s="258"/>
      <c r="L15" s="258"/>
      <c r="M15" s="305" t="n">
        <f aca="false">+IFERROR(IF(COUNT(J15:L15),ROUND(SUM(J15:L15),0),""),"")</f>
        <v>50016</v>
      </c>
      <c r="N15" s="140" t="n">
        <f aca="false">+IFERROR(IF(COUNT(M15),ROUND(M15/'Shareholding Pattern'!$L$57*100,2),""),"")</f>
        <v>1.31</v>
      </c>
      <c r="O15" s="258" t="n">
        <f aca="false">IF(J15="","",J15)</f>
        <v>50016</v>
      </c>
      <c r="P15" s="258"/>
      <c r="Q15" s="305" t="n">
        <f aca="false">+IFERROR(IF(COUNT(O15:P15),ROUND(SUM(O15,P15),2),""),"")</f>
        <v>50016</v>
      </c>
      <c r="R15" s="140" t="n">
        <f aca="false">+IFERROR(IF(COUNT(Q15),ROUND(Q15/('Shareholding Pattern'!$P$58)*100,2),""),"")</f>
        <v>1.31</v>
      </c>
      <c r="S15" s="258"/>
      <c r="T15" s="258"/>
      <c r="U15" s="305" t="str">
        <f aca="false">+IFERROR(IF(COUNT(S15:T15),ROUND(SUM(S15:T15),0),""),"")</f>
        <v/>
      </c>
      <c r="V15" s="140" t="n">
        <f aca="false">+IFERROR(IF(COUNT(M15,U15),ROUND(SUM(U15,M15)/SUM('Shareholding Pattern'!$L$57,'Shareholding Pattern'!$T$57)*100,2),""),"")</f>
        <v>1.31</v>
      </c>
      <c r="W15" s="258"/>
      <c r="X15" s="140" t="str">
        <f aca="false">+IFERROR(IF(COUNT(W15),ROUND(SUM(W15)/SUM(M15)*100,2),""),0)</f>
        <v/>
      </c>
      <c r="Y15" s="258" t="n">
        <v>50016</v>
      </c>
      <c r="Z15" s="268" t="n">
        <v>7</v>
      </c>
      <c r="AA15" s="253"/>
      <c r="AB15" s="253"/>
      <c r="AC15" s="253" t="n">
        <f aca="false">IF(SUM(H15:Y15)&gt;0,1,0)</f>
        <v>1</v>
      </c>
    </row>
    <row r="16" customFormat="false" ht="22.5" hidden="false" customHeight="true" outlineLevel="0" collapsed="false">
      <c r="D16" s="335" t="n">
        <v>2</v>
      </c>
      <c r="E16" s="337" t="s">
        <v>1026</v>
      </c>
      <c r="F16" s="337" t="s">
        <v>1023</v>
      </c>
      <c r="G16" s="337" t="s">
        <v>1075</v>
      </c>
      <c r="H16" s="267" t="s">
        <v>1057</v>
      </c>
      <c r="I16" s="339" t="n">
        <v>1</v>
      </c>
      <c r="J16" s="258" t="n">
        <v>289653</v>
      </c>
      <c r="K16" s="258"/>
      <c r="L16" s="258"/>
      <c r="M16" s="305" t="n">
        <f aca="false">+IFERROR(IF(COUNT(J16:L16),ROUND(SUM(J16:L16),0),""),"")</f>
        <v>289653</v>
      </c>
      <c r="N16" s="140" t="n">
        <f aca="false">+IFERROR(IF(COUNT(M16),ROUND(M16/'Shareholding Pattern'!$L$57*100,2),""),"")</f>
        <v>7.6</v>
      </c>
      <c r="O16" s="258" t="n">
        <f aca="false">IF(J16="","",J16)</f>
        <v>289653</v>
      </c>
      <c r="P16" s="258"/>
      <c r="Q16" s="305" t="n">
        <f aca="false">+IFERROR(IF(COUNT(O16:P16),ROUND(SUM(O16,P16),2),""),"")</f>
        <v>289653</v>
      </c>
      <c r="R16" s="140" t="n">
        <f aca="false">+IFERROR(IF(COUNT(Q16),ROUND(Q16/('Shareholding Pattern'!$P$58)*100,2),""),"")</f>
        <v>7.6</v>
      </c>
      <c r="S16" s="258"/>
      <c r="T16" s="258"/>
      <c r="U16" s="305" t="str">
        <f aca="false">+IFERROR(IF(COUNT(S16:T16),ROUND(SUM(S16:T16),0),""),"")</f>
        <v/>
      </c>
      <c r="V16" s="140" t="n">
        <f aca="false">+IFERROR(IF(COUNT(M16,U16),ROUND(SUM(U16,M16)/SUM('Shareholding Pattern'!$L$57,'Shareholding Pattern'!$T$57)*100,2),""),"")</f>
        <v>7.6</v>
      </c>
      <c r="W16" s="258"/>
      <c r="X16" s="140" t="str">
        <f aca="false">+IFERROR(IF(COUNT(W16),ROUND(SUM(W16)/SUM(M16)*100,2),""),0)</f>
        <v/>
      </c>
      <c r="Y16" s="258" t="n">
        <v>289653</v>
      </c>
      <c r="Z16" s="268" t="n">
        <v>8</v>
      </c>
      <c r="AA16" s="253"/>
      <c r="AB16" s="253"/>
      <c r="AC16" s="253" t="n">
        <f aca="false">IF(SUM(H16:Y16)&gt;0,1,0)</f>
        <v>1</v>
      </c>
    </row>
    <row r="17" customFormat="false" ht="22.5" hidden="false" customHeight="true" outlineLevel="0" collapsed="false">
      <c r="D17" s="335" t="n">
        <v>3</v>
      </c>
      <c r="E17" s="337" t="s">
        <v>1030</v>
      </c>
      <c r="F17" s="337" t="s">
        <v>1023</v>
      </c>
      <c r="G17" s="337" t="s">
        <v>1076</v>
      </c>
      <c r="H17" s="267" t="s">
        <v>1057</v>
      </c>
      <c r="I17" s="339" t="n">
        <v>1</v>
      </c>
      <c r="J17" s="258" t="n">
        <v>518700</v>
      </c>
      <c r="K17" s="258"/>
      <c r="L17" s="258"/>
      <c r="M17" s="305" t="n">
        <f aca="false">+IFERROR(IF(COUNT(J17:L17),ROUND(SUM(J17:L17),0),""),"")</f>
        <v>518700</v>
      </c>
      <c r="N17" s="140" t="n">
        <f aca="false">+IFERROR(IF(COUNT(M17),ROUND(M17/'Shareholding Pattern'!$L$57*100,2),""),"")</f>
        <v>13.6</v>
      </c>
      <c r="O17" s="258" t="n">
        <f aca="false">IF(J17="","",J17)</f>
        <v>518700</v>
      </c>
      <c r="P17" s="258"/>
      <c r="Q17" s="305" t="n">
        <f aca="false">+IFERROR(IF(COUNT(O17:P17),ROUND(SUM(O17,P17),2),""),"")</f>
        <v>518700</v>
      </c>
      <c r="R17" s="140" t="n">
        <f aca="false">+IFERROR(IF(COUNT(Q17),ROUND(Q17/('Shareholding Pattern'!$P$58)*100,2),""),"")</f>
        <v>13.6</v>
      </c>
      <c r="S17" s="258"/>
      <c r="T17" s="258"/>
      <c r="U17" s="305" t="str">
        <f aca="false">+IFERROR(IF(COUNT(S17:T17),ROUND(SUM(S17:T17),0),""),"")</f>
        <v/>
      </c>
      <c r="V17" s="140" t="n">
        <f aca="false">+IFERROR(IF(COUNT(M17,U17),ROUND(SUM(U17,M17)/SUM('Shareholding Pattern'!$L$57,'Shareholding Pattern'!$T$57)*100,2),""),"")</f>
        <v>13.6</v>
      </c>
      <c r="W17" s="258"/>
      <c r="X17" s="140" t="str">
        <f aca="false">+IFERROR(IF(COUNT(W17),ROUND(SUM(W17)/SUM(M17)*100,2),""),0)</f>
        <v/>
      </c>
      <c r="Y17" s="258" t="n">
        <v>518700</v>
      </c>
      <c r="Z17" s="268" t="n">
        <v>9</v>
      </c>
      <c r="AA17" s="253"/>
      <c r="AB17" s="253"/>
      <c r="AC17" s="253" t="n">
        <f aca="false">IF(SUM(H17:Y17)&gt;0,1,0)</f>
        <v>1</v>
      </c>
    </row>
    <row r="18" customFormat="false" ht="22.5" hidden="false" customHeight="true" outlineLevel="0" collapsed="false">
      <c r="D18" s="335" t="n">
        <v>4</v>
      </c>
      <c r="E18" s="337" t="s">
        <v>1008</v>
      </c>
      <c r="F18" s="337" t="s">
        <v>1023</v>
      </c>
      <c r="G18" s="337" t="s">
        <v>1077</v>
      </c>
      <c r="H18" s="267" t="s">
        <v>1057</v>
      </c>
      <c r="I18" s="339" t="n">
        <v>1</v>
      </c>
      <c r="J18" s="258" t="n">
        <v>25920</v>
      </c>
      <c r="K18" s="258"/>
      <c r="L18" s="258"/>
      <c r="M18" s="305" t="n">
        <f aca="false">+IFERROR(IF(COUNT(J18:L18),ROUND(SUM(J18:L18),0),""),"")</f>
        <v>25920</v>
      </c>
      <c r="N18" s="140" t="n">
        <f aca="false">+IFERROR(IF(COUNT(M18),ROUND(M18/'Shareholding Pattern'!$L$57*100,2),""),"")</f>
        <v>0.68</v>
      </c>
      <c r="O18" s="258" t="n">
        <f aca="false">IF(J18="","",J18)</f>
        <v>25920</v>
      </c>
      <c r="P18" s="258"/>
      <c r="Q18" s="305" t="n">
        <f aca="false">+IFERROR(IF(COUNT(O18:P18),ROUND(SUM(O18,P18),2),""),"")</f>
        <v>25920</v>
      </c>
      <c r="R18" s="140" t="n">
        <f aca="false">+IFERROR(IF(COUNT(Q18),ROUND(Q18/('Shareholding Pattern'!$P$58)*100,2),""),"")</f>
        <v>0.68</v>
      </c>
      <c r="S18" s="258"/>
      <c r="T18" s="258"/>
      <c r="U18" s="305" t="str">
        <f aca="false">+IFERROR(IF(COUNT(S18:T18),ROUND(SUM(S18:T18),0),""),"")</f>
        <v/>
      </c>
      <c r="V18" s="140" t="n">
        <f aca="false">+IFERROR(IF(COUNT(M18,U18),ROUND(SUM(U18,M18)/SUM('Shareholding Pattern'!$L$57,'Shareholding Pattern'!$T$57)*100,2),""),"")</f>
        <v>0.68</v>
      </c>
      <c r="W18" s="258"/>
      <c r="X18" s="140" t="str">
        <f aca="false">+IFERROR(IF(COUNT(W18),ROUND(SUM(W18)/SUM(M18)*100,2),""),0)</f>
        <v/>
      </c>
      <c r="Y18" s="258" t="n">
        <v>25920</v>
      </c>
      <c r="Z18" s="268" t="n">
        <v>10</v>
      </c>
      <c r="AA18" s="253"/>
      <c r="AB18" s="253"/>
      <c r="AC18" s="253" t="n">
        <f aca="false">IF(SUM(H18:Y18)&gt;0,1,0)</f>
        <v>1</v>
      </c>
    </row>
    <row r="19" customFormat="false" ht="0.75" hidden="true" customHeight="true" outlineLevel="0" collapsed="false">
      <c r="D19" s="327"/>
      <c r="E19" s="26"/>
      <c r="F19" s="26"/>
      <c r="G19" s="26"/>
      <c r="H19" s="26"/>
      <c r="I19" s="26"/>
      <c r="J19" s="26"/>
      <c r="K19" s="59"/>
      <c r="L19" s="59"/>
      <c r="M19" s="26"/>
      <c r="N19" s="26"/>
      <c r="O19" s="59"/>
      <c r="P19" s="59"/>
      <c r="Q19" s="26"/>
      <c r="R19" s="26"/>
      <c r="S19" s="26"/>
      <c r="T19" s="26"/>
      <c r="U19" s="26"/>
      <c r="V19" s="26"/>
      <c r="W19" s="59"/>
      <c r="X19" s="26"/>
      <c r="Y19" s="328"/>
    </row>
    <row r="20" customFormat="false" ht="18.75" hidden="false" customHeight="true" outlineLevel="0" collapsed="false">
      <c r="D20" s="311"/>
      <c r="E20" s="313"/>
      <c r="F20" s="313"/>
      <c r="G20" s="314" t="s">
        <v>1003</v>
      </c>
      <c r="H20" s="314" t="s">
        <v>130</v>
      </c>
      <c r="I20" s="137" t="n">
        <f aca="false">+IFERROR(IF(COUNT(I13:I19),ROUND(SUMIF($F$13:I19,"Category",I13:I19),0),""),"")</f>
        <v>0</v>
      </c>
      <c r="J20" s="137" t="n">
        <f aca="false">+IFERROR(IF(COUNT(J13:J19),ROUND(SUMIF($F$13:J19,"Category",J13:J19),0),""),"")</f>
        <v>0</v>
      </c>
      <c r="K20" s="137" t="str">
        <f aca="false">+IFERROR(IF(COUNT(K13:K19),ROUND(SUMIF($F$13:K19,"Category",K13:K19),0),""),"")</f>
        <v/>
      </c>
      <c r="L20" s="137" t="str">
        <f aca="false">+IFERROR(IF(COUNT(L13:L19),ROUND(SUMIF($F$13:L19,"Category",L13:L19),0),""),"")</f>
        <v/>
      </c>
      <c r="M20" s="137" t="n">
        <f aca="false">+IFERROR(IF(COUNT(M13:M19),ROUND(SUMIF($F$13:M19,"Category",M13:M19),0),""),"")</f>
        <v>0</v>
      </c>
      <c r="N20" s="140" t="n">
        <f aca="false">+IFERROR(IF(COUNT(N13:N19),ROUND(SUMIF($F$13:N19,"Category",N13:N19),2),""),"")</f>
        <v>0</v>
      </c>
      <c r="O20" s="70" t="n">
        <f aca="false">+IFERROR(IF(COUNT(O13:O19),ROUND(SUMIF($F$13:O19,"Category",O13:O19),0),""),"")</f>
        <v>0</v>
      </c>
      <c r="P20" s="70" t="str">
        <f aca="false">+IFERROR(IF(COUNT(P13:P19),ROUND(SUMIF($F$13:P19,"Category",P13:P19),0),""),"")</f>
        <v/>
      </c>
      <c r="Q20" s="70" t="n">
        <f aca="false">+IFERROR(IF(COUNT(Q13:Q19),ROUND(SUMIF($F$13:Q19,"Category",Q13:Q19),0),""),"")</f>
        <v>0</v>
      </c>
      <c r="R20" s="140" t="n">
        <f aca="false">+IFERROR(IF(COUNT(R13:R19),ROUND(SUMIF($F$13:R19,"Category",R13:R19),2),""),"")</f>
        <v>0</v>
      </c>
      <c r="S20" s="137" t="str">
        <f aca="false">+IFERROR(IF(COUNT(S13:S19),ROUND(SUMIF($F$13:S19,"Category",S13:S19),0),""),"")</f>
        <v/>
      </c>
      <c r="T20" s="137" t="str">
        <f aca="false">+IFERROR(IF(COUNT(T13:T19),ROUND(SUMIF($F$13:T19,"Category",T13:T19),0),""),"")</f>
        <v/>
      </c>
      <c r="U20" s="137" t="str">
        <f aca="false">+IFERROR(IF(COUNT(U13:U19),ROUND(SUMIF($F$13:U19,"Category",U13:U19),0),""),"")</f>
        <v/>
      </c>
      <c r="V20" s="140" t="n">
        <f aca="false">+IFERROR(IF(COUNT(V13:V19),ROUND(SUMIF($F$13:V19,"Category",V13:V19),2),""),"")</f>
        <v>0</v>
      </c>
      <c r="W20" s="137" t="str">
        <f aca="false">+IFERROR(IF(COUNT(W13:W19),ROUND(SUMIF($F$13:W19,"Category",W13:W19),0),""),"")</f>
        <v/>
      </c>
      <c r="X20" s="140" t="str">
        <f aca="false">+IFERROR(IF(COUNT(W20),ROUND(SUM(W20)/SUM(M20)*100,2),""),0)</f>
        <v/>
      </c>
      <c r="Y20" s="137" t="n">
        <f aca="false">+IFERROR(IF(COUNT(Y13:Y19),ROUND(SUMIF($F$13:Y19,"Category",Y13:Y19),0),""),"")</f>
        <v>0</v>
      </c>
    </row>
    <row r="23" customFormat="false" ht="15" hidden="false" customHeight="false" outlineLevel="0" collapsed="false">
      <c r="G23" s="59"/>
    </row>
  </sheetData>
  <sheetProtection sheet="true" password="f884" objects="true" scenarios="true"/>
  <mergeCells count="21">
    <mergeCell ref="D9:D11"/>
    <mergeCell ref="E9:E11"/>
    <mergeCell ref="F9:F11"/>
    <mergeCell ref="G9:G11"/>
    <mergeCell ref="H9:H11"/>
    <mergeCell ref="I9:I11"/>
    <mergeCell ref="J9:J11"/>
    <mergeCell ref="K9:K11"/>
    <mergeCell ref="L9:L11"/>
    <mergeCell ref="M9:M11"/>
    <mergeCell ref="N9:N11"/>
    <mergeCell ref="O9:R9"/>
    <mergeCell ref="S9:S11"/>
    <mergeCell ref="T9:T11"/>
    <mergeCell ref="U9:U11"/>
    <mergeCell ref="V9:V11"/>
    <mergeCell ref="W9:X10"/>
    <mergeCell ref="Y9:Y11"/>
    <mergeCell ref="Z9:Z11"/>
    <mergeCell ref="O10:Q10"/>
    <mergeCell ref="R10:R11"/>
  </mergeCells>
  <dataValidations count="6">
    <dataValidation allowBlank="true" operator="greaterThanOrEqual" showDropDown="false" showErrorMessage="true" showInputMessage="false" sqref="J13:L13 O13:P13 S13:T13 J15:L18 O15:P18 S15:T18" type="whole">
      <formula1>0</formula1>
      <formula2>0</formula2>
    </dataValidation>
    <dataValidation allowBlank="true" operator="equal" prompt="[A-Z][A-Z][A-Z][A-Z][A-Z][0-9][0-9][0-9][0-9][A-Z]&#10;&#10;In absence of PAN write : ZZZZZ9999Z" showDropDown="false" showErrorMessage="true" showInputMessage="true" sqref="H13 H15:H18" type="textLength">
      <formula1>10</formula1>
      <formula2>0</formula2>
    </dataValidation>
    <dataValidation allowBlank="true" operator="lessThanOrEqual" showDropDown="false" showErrorMessage="true" showInputMessage="false" sqref="W13 W15:W18" type="whole">
      <formula1>J13</formula1>
      <formula2>0</formula2>
    </dataValidation>
    <dataValidation allowBlank="true" operator="lessThanOrEqual" showDropDown="false" showErrorMessage="true" showInputMessage="false" sqref="Y13 Y15:Y18" type="whole">
      <formula1>M13</formula1>
      <formula2>0</formula2>
    </dataValidation>
    <dataValidation allowBlank="true" operator="between" showDropDown="false" showErrorMessage="true" showInputMessage="false" sqref="F13 F15:F18" type="list">
      <formula1>$AV$9:$AV$10</formula1>
      <formula2>0</formula2>
    </dataValidation>
    <dataValidation allowBlank="true" operator="between" showDropDown="false" showErrorMessage="true" showInputMessage="false" sqref="E13 E15:E18" type="list">
      <formula1>$AE$1:$BA$1</formula1>
      <formula2>0</formula2>
    </dataValidation>
  </dataValidations>
  <hyperlinks>
    <hyperlink ref="G20" location="'Shareholding Pattern'!F48" display="Click here to go back"/>
    <hyperlink ref="H20" location="'Shareholding Pattern'!F48"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0000"/>
    <pageSetUpPr fitToPage="false"/>
  </sheetPr>
  <dimension ref="C1:AD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F16" activeCellId="0" sqref="F16"/>
    </sheetView>
  </sheetViews>
  <sheetFormatPr defaultColWidth="3.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false" outlineLevel="0" max="3" min="3" style="0" width="7.13"/>
    <col collapsed="false" customWidth="true" hidden="false" outlineLevel="0" max="6" min="4" style="0" width="35.66"/>
    <col collapsed="false" customWidth="true" hidden="false" outlineLevel="0" max="8" min="7" style="0" width="13.69"/>
    <col collapsed="false" customWidth="true" hidden="false" outlineLevel="0" max="9" min="9" style="0" width="14.54"/>
    <col collapsed="false" customWidth="true" hidden="true" outlineLevel="0" max="11" min="10" style="0" width="14.54"/>
    <col collapsed="false" customWidth="true" hidden="false" outlineLevel="0" max="12" min="12" style="0" width="15.54"/>
    <col collapsed="false" customWidth="true" hidden="false" outlineLevel="0" max="13" min="13" style="0" width="13.55"/>
    <col collapsed="false" customWidth="true" hidden="false" outlineLevel="0" max="14" min="14" style="0" width="15.4"/>
    <col collapsed="false" customWidth="true" hidden="true" outlineLevel="0" max="15" min="15" style="0" width="15.97"/>
    <col collapsed="false" customWidth="true" hidden="false" outlineLevel="0" max="16" min="16" style="0" width="16.4"/>
    <col collapsed="false" customWidth="true" hidden="false" outlineLevel="0" max="17" min="17" style="0" width="13.27"/>
    <col collapsed="false" customWidth="true" hidden="true" outlineLevel="0" max="20" min="18" style="0" width="14.54"/>
    <col collapsed="false" customWidth="true" hidden="false" outlineLevel="0" max="21" min="21" style="0" width="19.26"/>
    <col collapsed="false" customWidth="true" hidden="true" outlineLevel="0" max="22" min="22" style="0" width="15.4"/>
    <col collapsed="false" customWidth="true" hidden="true" outlineLevel="0" max="23" min="23" style="0" width="8.69"/>
    <col collapsed="false" customWidth="true" hidden="false" outlineLevel="0" max="24" min="24" style="0" width="15.4"/>
    <col collapsed="false" customWidth="true" hidden="false" outlineLevel="0" max="25" min="25" style="0" width="19.68"/>
    <col collapsed="false" customWidth="true" hidden="false" outlineLevel="0" max="27" min="27" style="0" width="3.98"/>
    <col collapsed="false" customWidth="false" hidden="true" outlineLevel="0" max="257" min="28" style="0" width="3.84"/>
  </cols>
  <sheetData>
    <row r="1" customFormat="false" ht="15" hidden="true" customHeight="false" outlineLevel="0" collapsed="false">
      <c r="I1" s="0" t="n">
        <v>0</v>
      </c>
    </row>
    <row r="2" customFormat="false" ht="15" hidden="true" customHeight="false" outlineLevel="0" collapsed="false">
      <c r="D2" s="0" t="s">
        <v>786</v>
      </c>
      <c r="E2" s="0" t="s">
        <v>790</v>
      </c>
      <c r="F2" s="0" t="s">
        <v>432</v>
      </c>
      <c r="G2" s="0" t="s">
        <v>435</v>
      </c>
      <c r="H2" s="0" t="s">
        <v>90</v>
      </c>
      <c r="I2" s="0" t="s">
        <v>91</v>
      </c>
      <c r="J2" s="0" t="s">
        <v>92</v>
      </c>
      <c r="K2" s="0" t="s">
        <v>93</v>
      </c>
      <c r="L2" s="0" t="s">
        <v>94</v>
      </c>
      <c r="M2" s="0" t="s">
        <v>95</v>
      </c>
      <c r="N2" s="0" t="s">
        <v>96</v>
      </c>
      <c r="O2" s="0" t="s">
        <v>97</v>
      </c>
      <c r="P2" s="0" t="s">
        <v>98</v>
      </c>
      <c r="Q2" s="0" t="s">
        <v>99</v>
      </c>
      <c r="R2" s="0" t="s">
        <v>100</v>
      </c>
      <c r="S2" s="0" t="s">
        <v>101</v>
      </c>
      <c r="T2" s="0" t="s">
        <v>285</v>
      </c>
      <c r="U2" s="0" t="s">
        <v>102</v>
      </c>
      <c r="V2" s="0" t="s">
        <v>103</v>
      </c>
      <c r="W2" s="0" t="s">
        <v>104</v>
      </c>
      <c r="X2" s="0" t="s">
        <v>107</v>
      </c>
      <c r="Y2" s="0" t="s">
        <v>454</v>
      </c>
      <c r="AC2" s="0" t="s">
        <v>1078</v>
      </c>
    </row>
    <row r="3" customFormat="false" ht="15" hidden="true" customHeight="false" outlineLevel="0" collapsed="false">
      <c r="AC3" s="0" t="s">
        <v>1079</v>
      </c>
    </row>
    <row r="4" customFormat="false" ht="15" hidden="true" customHeight="false" outlineLevel="0" collapsed="false">
      <c r="AC4" s="0" t="s">
        <v>1080</v>
      </c>
    </row>
    <row r="5" customFormat="false" ht="15" hidden="true" customHeight="false" outlineLevel="0" collapsed="false">
      <c r="AC5" s="0" t="s">
        <v>1081</v>
      </c>
    </row>
    <row r="6" customFormat="false" ht="15" hidden="true" customHeight="false" outlineLevel="0" collapsed="false">
      <c r="AC6" s="0" t="s">
        <v>1082</v>
      </c>
    </row>
    <row r="7" customFormat="false" ht="15" hidden="false" customHeight="true" outlineLevel="0" collapsed="false">
      <c r="AC7" s="0" t="s">
        <v>1020</v>
      </c>
    </row>
    <row r="8" customFormat="false" ht="15" hidden="false" customHeight="true" outlineLevel="0" collapsed="false"/>
    <row r="9" customFormat="false" ht="29.25" hidden="false" customHeight="true" outlineLevel="0" collapsed="false">
      <c r="C9" s="65" t="s">
        <v>1083</v>
      </c>
      <c r="D9" s="65" t="s">
        <v>1021</v>
      </c>
      <c r="E9" s="65" t="s">
        <v>1084</v>
      </c>
      <c r="F9" s="65" t="s">
        <v>985</v>
      </c>
      <c r="G9" s="65" t="s">
        <v>986</v>
      </c>
      <c r="H9" s="65" t="s">
        <v>1022</v>
      </c>
      <c r="I9" s="65" t="s">
        <v>113</v>
      </c>
      <c r="J9" s="65" t="s">
        <v>114</v>
      </c>
      <c r="K9" s="65" t="s">
        <v>115</v>
      </c>
      <c r="L9" s="65" t="s">
        <v>116</v>
      </c>
      <c r="M9" s="65" t="s">
        <v>117</v>
      </c>
      <c r="N9" s="65" t="s">
        <v>866</v>
      </c>
      <c r="O9" s="65"/>
      <c r="P9" s="65"/>
      <c r="Q9" s="65"/>
      <c r="R9" s="65" t="s">
        <v>119</v>
      </c>
      <c r="S9" s="65" t="s">
        <v>120</v>
      </c>
      <c r="T9" s="65" t="s">
        <v>121</v>
      </c>
      <c r="U9" s="65" t="s">
        <v>1005</v>
      </c>
      <c r="V9" s="65" t="s">
        <v>123</v>
      </c>
      <c r="W9" s="65"/>
      <c r="X9" s="65" t="s">
        <v>125</v>
      </c>
      <c r="Y9" s="65" t="s">
        <v>454</v>
      </c>
    </row>
    <row r="10" customFormat="false" ht="31.5" hidden="false" customHeight="true" outlineLevel="0" collapsed="false">
      <c r="C10" s="65"/>
      <c r="D10" s="65"/>
      <c r="E10" s="65"/>
      <c r="F10" s="65"/>
      <c r="G10" s="65"/>
      <c r="H10" s="65"/>
      <c r="I10" s="65"/>
      <c r="J10" s="65"/>
      <c r="K10" s="65"/>
      <c r="L10" s="65"/>
      <c r="M10" s="65"/>
      <c r="N10" s="65" t="s">
        <v>867</v>
      </c>
      <c r="O10" s="65"/>
      <c r="P10" s="65"/>
      <c r="Q10" s="65" t="s">
        <v>868</v>
      </c>
      <c r="R10" s="65"/>
      <c r="S10" s="65"/>
      <c r="T10" s="65"/>
      <c r="U10" s="65"/>
      <c r="V10" s="65"/>
      <c r="W10" s="65"/>
      <c r="X10" s="65"/>
      <c r="Y10" s="65"/>
    </row>
    <row r="11" customFormat="false" ht="78.75" hidden="false" customHeight="true" outlineLevel="0" collapsed="false">
      <c r="C11" s="65"/>
      <c r="D11" s="65"/>
      <c r="E11" s="65"/>
      <c r="F11" s="65"/>
      <c r="G11" s="65"/>
      <c r="H11" s="65"/>
      <c r="I11" s="65"/>
      <c r="J11" s="65"/>
      <c r="K11" s="65"/>
      <c r="L11" s="65"/>
      <c r="M11" s="65"/>
      <c r="N11" s="65" t="s">
        <v>128</v>
      </c>
      <c r="O11" s="65" t="s">
        <v>129</v>
      </c>
      <c r="P11" s="65" t="s">
        <v>130</v>
      </c>
      <c r="Q11" s="65"/>
      <c r="R11" s="65"/>
      <c r="S11" s="65"/>
      <c r="T11" s="65"/>
      <c r="U11" s="65"/>
      <c r="V11" s="65" t="s">
        <v>131</v>
      </c>
      <c r="W11" s="65" t="s">
        <v>132</v>
      </c>
      <c r="X11" s="65"/>
      <c r="Y11" s="65"/>
    </row>
    <row r="12" customFormat="false" ht="18.75" hidden="false" customHeight="true" outlineLevel="0" collapsed="false">
      <c r="C12" s="249" t="s">
        <v>1085</v>
      </c>
      <c r="D12" s="340" t="s">
        <v>979</v>
      </c>
      <c r="E12" s="341"/>
      <c r="F12" s="251"/>
      <c r="G12" s="251"/>
      <c r="H12" s="251"/>
      <c r="I12" s="251"/>
      <c r="J12" s="251"/>
      <c r="K12" s="251"/>
      <c r="L12" s="251"/>
      <c r="M12" s="251"/>
      <c r="N12" s="251"/>
      <c r="O12" s="251"/>
      <c r="P12" s="251"/>
      <c r="Q12" s="251"/>
      <c r="R12" s="251"/>
      <c r="S12" s="251"/>
      <c r="T12" s="251"/>
      <c r="U12" s="251"/>
      <c r="V12" s="251"/>
      <c r="W12" s="251"/>
      <c r="X12" s="251"/>
      <c r="Y12" s="252"/>
    </row>
    <row r="13" s="253" customFormat="true" ht="18.75" hidden="true" customHeight="true" outlineLevel="0" collapsed="false">
      <c r="C13" s="254"/>
      <c r="D13" s="304"/>
      <c r="E13" s="304"/>
      <c r="F13" s="304"/>
      <c r="G13" s="256"/>
      <c r="H13" s="342" t="n">
        <v>1</v>
      </c>
      <c r="I13" s="257"/>
      <c r="J13" s="258"/>
      <c r="K13" s="258"/>
      <c r="L13" s="259" t="str">
        <f aca="false">+IFERROR(IF(COUNT(I13:K13),ROUND(SUM(I13:K13),0),""),"")</f>
        <v/>
      </c>
      <c r="M13" s="343"/>
      <c r="N13" s="261" t="str">
        <f aca="false">IF(I13="","",I13)</f>
        <v/>
      </c>
      <c r="O13" s="261"/>
      <c r="P13" s="260" t="str">
        <f aca="false">+IFERROR(IF(COUNT(N13:O13),ROUND(SUM(N13,O13),2),""),"")</f>
        <v/>
      </c>
      <c r="Q13" s="260" t="str">
        <f aca="false">+IFERROR(IF(COUNT(P13),ROUND(P13/('Shareholding Pattern'!$P$58)*100,2),""),"")</f>
        <v/>
      </c>
      <c r="R13" s="258"/>
      <c r="S13" s="258"/>
      <c r="T13" s="259" t="str">
        <f aca="false">+IFERROR(IF(COUNT(R13:S13),ROUND(SUM(R13:S13),2),""),"")</f>
        <v/>
      </c>
      <c r="U13" s="343"/>
      <c r="V13" s="258"/>
      <c r="W13" s="260" t="str">
        <f aca="false">+IFERROR(IF(V13="","",(+IF(V13=0,0,IF(COUNT(V13,L13),ROUND(SUM(V13)/SUM(L13)*100,2),"")))),"")</f>
        <v/>
      </c>
      <c r="X13" s="257"/>
      <c r="Y13" s="262"/>
      <c r="AC13" s="253" t="n">
        <f aca="false">IF(SUM(H13:X13)&gt;0,1,0)</f>
        <v>1</v>
      </c>
      <c r="AD13" s="253" t="n">
        <f aca="false">SUM(AC15:AC65535)</f>
        <v>0</v>
      </c>
    </row>
    <row r="14" customFormat="false" ht="24.95" hidden="false" customHeight="true" outlineLevel="0" collapsed="false">
      <c r="C14" s="309"/>
      <c r="D14" s="326"/>
      <c r="E14" s="324" t="s">
        <v>1035</v>
      </c>
      <c r="G14" s="297"/>
      <c r="H14" s="297"/>
      <c r="I14" s="297"/>
      <c r="J14" s="297"/>
      <c r="K14" s="297"/>
      <c r="L14" s="297"/>
      <c r="M14" s="297"/>
      <c r="N14" s="297"/>
      <c r="O14" s="297"/>
      <c r="P14" s="297"/>
      <c r="Q14" s="297"/>
      <c r="R14" s="297"/>
      <c r="S14" s="297"/>
      <c r="T14" s="297"/>
      <c r="U14" s="297"/>
      <c r="V14" s="297"/>
      <c r="W14" s="297"/>
      <c r="X14" s="297"/>
      <c r="Y14" s="298"/>
    </row>
    <row r="15" customFormat="false" ht="24.95" hidden="true" customHeight="true" outlineLevel="0" collapsed="false">
      <c r="C15" s="327"/>
      <c r="D15" s="344"/>
      <c r="E15" s="26"/>
      <c r="F15" s="26"/>
      <c r="G15" s="26"/>
      <c r="H15" s="26"/>
      <c r="I15" s="26"/>
      <c r="J15" s="59"/>
      <c r="K15" s="59"/>
      <c r="L15" s="26"/>
      <c r="M15" s="345" t="str">
        <f aca="false">+IFERROR(IF(COUNT(L15),ROUND(L15/('Shareholding Pattern'!$L$57)*100,2),""),"")</f>
        <v/>
      </c>
      <c r="N15" s="59"/>
      <c r="O15" s="59"/>
      <c r="P15" s="26"/>
      <c r="Q15" s="345" t="str">
        <f aca="false">+IFERROR(IF(COUNT(P15),ROUND(P15/('Shareholding Pattern'!$P$58)*100,2),""),"")</f>
        <v/>
      </c>
      <c r="R15" s="26"/>
      <c r="S15" s="26"/>
      <c r="T15" s="26"/>
      <c r="U15" s="345" t="str">
        <f aca="false">+IFERROR(IF(COUNT(L15,T15),ROUND(SUM(T15,L15)/SUM('Shareholding Pattern'!$L$57,'Shareholding Pattern'!$T$57)*100,2),""),"")</f>
        <v/>
      </c>
      <c r="V15" s="59"/>
      <c r="W15" s="26"/>
      <c r="X15" s="328"/>
    </row>
    <row r="16" customFormat="false" ht="20.1" hidden="false" customHeight="true" outlineLevel="0" collapsed="false">
      <c r="C16" s="346"/>
      <c r="D16" s="347"/>
      <c r="E16" s="313"/>
      <c r="F16" s="314" t="s">
        <v>1003</v>
      </c>
      <c r="G16" s="314" t="s">
        <v>130</v>
      </c>
      <c r="H16" s="194" t="str">
        <f aca="false">+IFERROR(IF(COUNT(H14:H15),ROUND(SUM(H14:H15),0),""),"")</f>
        <v/>
      </c>
      <c r="I16" s="194" t="str">
        <f aca="false">+IFERROR(IF(COUNT(I13:I15),ROUND(SUM(I13:I15),0),""),"")</f>
        <v/>
      </c>
      <c r="J16" s="194" t="str">
        <f aca="false">+IFERROR(IF(COUNT(J13:J15),ROUND(SUM(J13:J15),0),""),"")</f>
        <v/>
      </c>
      <c r="K16" s="194" t="str">
        <f aca="false">+IFERROR(IF(COUNT(K13:K15),ROUND(SUM(K13:K15),0),""),"")</f>
        <v/>
      </c>
      <c r="L16" s="194" t="str">
        <f aca="false">+IFERROR(IF(COUNT(L13:L15),ROUND(SUM(L13:L15),0),""),"")</f>
        <v/>
      </c>
      <c r="M16" s="343"/>
      <c r="N16" s="182" t="str">
        <f aca="false">+IFERROR(IF(COUNT(N13:N15),ROUND(SUM(N13:N15),0),""),"")</f>
        <v/>
      </c>
      <c r="O16" s="182" t="str">
        <f aca="false">+IFERROR(IF(COUNT(O13:O15),ROUND(SUM(O13:O15),0),""),"")</f>
        <v/>
      </c>
      <c r="P16" s="182" t="str">
        <f aca="false">+IFERROR(IF(COUNT(P13:P15),ROUND(SUM(P13:P15),0),""),"")</f>
        <v/>
      </c>
      <c r="Q16" s="260" t="str">
        <f aca="false">+IFERROR(IF(COUNT(P16),ROUND(P16/('Shareholding Pattern'!$P$58)*100,2),""),"")</f>
        <v/>
      </c>
      <c r="R16" s="194" t="str">
        <f aca="false">+IFERROR(IF(COUNT(R13:R15),ROUND(SUM(R13:R15),0),""),"")</f>
        <v/>
      </c>
      <c r="S16" s="194" t="str">
        <f aca="false">+IFERROR(IF(COUNT(S13:S15),ROUND(SUM(S13:S15),0),""),"")</f>
        <v/>
      </c>
      <c r="T16" s="194" t="str">
        <f aca="false">+IFERROR(IF(COUNT(T13:T15),ROUND(SUM(T13:T15),0),""),"")</f>
        <v/>
      </c>
      <c r="U16" s="343"/>
      <c r="V16" s="194" t="str">
        <f aca="false">+IFERROR(IF(COUNT(V13:V15),ROUND(SUM(V13:V15),0),""),"")</f>
        <v/>
      </c>
      <c r="W16" s="260" t="str">
        <f aca="false">+IFERROR(IF(V16="","",(+IF(V16=0,0,IF(COUNT(V16,L16),ROUND(SUM(V16)/SUM(L16)*100,2),"")))),"")</f>
        <v/>
      </c>
      <c r="X16" s="194" t="str">
        <f aca="false">+IFERROR(IF(COUNT(X13:X15),ROUND(SUM(X13:X15),0),""),"")</f>
        <v/>
      </c>
    </row>
  </sheetData>
  <sheetProtection sheet="true" password="f884" objects="true" scenarios="true"/>
  <mergeCells count="21">
    <mergeCell ref="C9:C11"/>
    <mergeCell ref="D9:D11"/>
    <mergeCell ref="E9:E11"/>
    <mergeCell ref="F9:F11"/>
    <mergeCell ref="G9:G11"/>
    <mergeCell ref="H9:H11"/>
    <mergeCell ref="I9:I11"/>
    <mergeCell ref="J9:J11"/>
    <mergeCell ref="K9:K11"/>
    <mergeCell ref="L9:L11"/>
    <mergeCell ref="M9:M11"/>
    <mergeCell ref="N9:Q9"/>
    <mergeCell ref="R9:R11"/>
    <mergeCell ref="S9:S11"/>
    <mergeCell ref="T9:T11"/>
    <mergeCell ref="U9:U11"/>
    <mergeCell ref="V9:W10"/>
    <mergeCell ref="X9:X11"/>
    <mergeCell ref="Y9:Y11"/>
    <mergeCell ref="N10:P10"/>
    <mergeCell ref="Q10:Q11"/>
  </mergeCells>
  <dataValidations count="6">
    <dataValidation allowBlank="true" operator="greaterThanOrEqual" showDropDown="false" showErrorMessage="true" showInputMessage="false" sqref="I13:K13 N13:O13 R13:S13" type="whole">
      <formula1>0</formula1>
      <formula2>0</formula2>
    </dataValidation>
    <dataValidation allowBlank="true" operator="greaterThan" showDropDown="false" showErrorMessage="true" showInputMessage="false" sqref="H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V13" type="whole">
      <formula1>I13</formula1>
      <formula2>0</formula2>
    </dataValidation>
    <dataValidation allowBlank="true" operator="lessThanOrEqual" showDropDown="false" showErrorMessage="true" showInputMessage="false" sqref="X13:Y13" type="whole">
      <formula1>L13</formula1>
      <formula2>0</formula2>
    </dataValidation>
    <dataValidation allowBlank="true" operator="between" showDropDown="false" showErrorMessage="true" showInputMessage="false" sqref="D13" type="list">
      <formula1>$AC$2:$AC$7</formula1>
      <formula2>0</formula2>
    </dataValidation>
  </dataValidations>
  <hyperlinks>
    <hyperlink ref="F16" location="'Shareholding Pattern'!F54" display="Click here to go back"/>
    <hyperlink ref="G16" location="'Shareholding Pattern'!F54"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0000"/>
    <pageSetUpPr fitToPage="false"/>
  </sheetPr>
  <dimension ref="D1:AD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E16" activeCellId="0" sqref="E16"/>
    </sheetView>
  </sheetViews>
  <sheetFormatPr defaultColWidth="7.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5.55"/>
    <col collapsed="false" customWidth="true" hidden="false" outlineLevel="0" max="4" min="4" style="0" width="7.13"/>
    <col collapsed="false" customWidth="true" hidden="false" outlineLevel="0" max="5" min="5" style="0" width="35.66"/>
    <col collapsed="false" customWidth="true" hidden="false" outlineLevel="0" max="7" min="6"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11.84"/>
    <col collapsed="false" customWidth="true" hidden="true" outlineLevel="0" max="17" min="17" style="0" width="14.54"/>
    <col collapsed="false" customWidth="true" hidden="true" outlineLevel="0" max="18" min="18" style="0" width="15.27"/>
    <col collapsed="false" customWidth="true" hidden="true" outlineLevel="0" max="19" min="19"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13"/>
    <col collapsed="false" customWidth="true" hidden="false" outlineLevel="0" max="23" min="23" style="0" width="15.4"/>
    <col collapsed="false" customWidth="true" hidden="false" outlineLevel="0" max="24" min="24" style="0" width="19.39"/>
    <col collapsed="false" customWidth="true" hidden="false" outlineLevel="0" max="25" min="25" style="0" width="4.41"/>
    <col collapsed="false" customWidth="true" hidden="false" outlineLevel="0" max="26" min="26" style="0" width="5.13"/>
    <col collapsed="false" customWidth="false" hidden="true" outlineLevel="0" max="257" min="27" style="0" width="7.55"/>
  </cols>
  <sheetData>
    <row r="1" customFormat="false" ht="15" hidden="true" customHeight="false" outlineLevel="0" collapsed="false">
      <c r="I1" s="0" t="n">
        <v>0</v>
      </c>
    </row>
    <row r="2" customFormat="false" ht="15" hidden="true" customHeight="false" outlineLevel="0" collapsed="false">
      <c r="E2" s="0" t="s">
        <v>432</v>
      </c>
      <c r="F2" s="0" t="s">
        <v>435</v>
      </c>
      <c r="G2" s="0" t="s">
        <v>90</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9" customFormat="false" ht="29.45" hidden="false" customHeight="true" outlineLevel="0" collapsed="false">
      <c r="D9" s="65" t="s">
        <v>984</v>
      </c>
      <c r="E9" s="65" t="s">
        <v>985</v>
      </c>
      <c r="F9" s="65" t="s">
        <v>986</v>
      </c>
      <c r="G9" s="65" t="s">
        <v>1022</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125</v>
      </c>
      <c r="X9" s="65" t="s">
        <v>454</v>
      </c>
    </row>
    <row r="10" customFormat="false" ht="31.5" hidden="false" customHeight="true" outlineLevel="0" collapsed="false">
      <c r="D10" s="65"/>
      <c r="E10" s="65"/>
      <c r="F10" s="65"/>
      <c r="G10" s="65"/>
      <c r="H10" s="65"/>
      <c r="I10" s="65"/>
      <c r="J10" s="65"/>
      <c r="K10" s="65"/>
      <c r="L10" s="65"/>
      <c r="M10" s="65" t="s">
        <v>867</v>
      </c>
      <c r="N10" s="65"/>
      <c r="O10" s="65"/>
      <c r="P10" s="65" t="s">
        <v>868</v>
      </c>
      <c r="Q10" s="65"/>
      <c r="R10" s="65"/>
      <c r="S10" s="65"/>
      <c r="T10" s="65"/>
      <c r="U10" s="65"/>
      <c r="V10" s="65"/>
      <c r="W10" s="65"/>
      <c r="X10" s="65"/>
    </row>
    <row r="11" customFormat="false" ht="75" hidden="false" customHeight="false" outlineLevel="0" collapsed="false">
      <c r="D11" s="65"/>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customFormat="false" ht="17.25" hidden="false" customHeight="true" outlineLevel="0" collapsed="false">
      <c r="D12" s="348" t="s">
        <v>1086</v>
      </c>
      <c r="E12" s="349" t="s">
        <v>980</v>
      </c>
      <c r="F12" s="349"/>
      <c r="G12" s="251"/>
      <c r="H12" s="251"/>
      <c r="I12" s="251"/>
      <c r="J12" s="251"/>
      <c r="K12" s="251"/>
      <c r="L12" s="251"/>
      <c r="M12" s="251"/>
      <c r="N12" s="251"/>
      <c r="O12" s="251"/>
      <c r="P12" s="251"/>
      <c r="Q12" s="251"/>
      <c r="R12" s="251"/>
      <c r="S12" s="251"/>
      <c r="T12" s="251"/>
      <c r="U12" s="251"/>
      <c r="V12" s="251"/>
      <c r="W12" s="251"/>
      <c r="X12" s="252"/>
    </row>
    <row r="13" s="253" customFormat="true" ht="13.5" hidden="true" customHeight="true" outlineLevel="0" collapsed="false">
      <c r="D13" s="254"/>
      <c r="E13" s="304"/>
      <c r="F13" s="256"/>
      <c r="G13" s="350" t="n">
        <v>1</v>
      </c>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+IFERROR(IF(COUNT(M13:N13),ROUND(SUM(M13,N13),0),""),"")</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140" t="str">
        <f aca="false">+IFERROR(IF(U13="","",(IF(COUNT(U13,K13),ROUND(SUM(U13)/SUM(K13)*100,2),""))),"")</f>
        <v/>
      </c>
      <c r="W13" s="257"/>
      <c r="X13" s="262"/>
      <c r="AC13" s="253" t="n">
        <f aca="false">IF(SUM(H13:W13)&gt;0,1,0)</f>
        <v>0</v>
      </c>
      <c r="AD13" s="253" t="n">
        <f aca="false">SUM(AC15:AC65535)</f>
        <v>0</v>
      </c>
    </row>
    <row r="14" customFormat="false" ht="24.95" hidden="false" customHeight="true" outlineLevel="0" collapsed="false">
      <c r="D14" s="296"/>
      <c r="E14" s="297"/>
      <c r="F14" s="325" t="s">
        <v>1087</v>
      </c>
      <c r="G14" s="297"/>
      <c r="H14" s="297"/>
      <c r="I14" s="297"/>
      <c r="J14" s="297"/>
      <c r="K14" s="297"/>
      <c r="L14" s="297"/>
      <c r="M14" s="297"/>
      <c r="N14" s="297"/>
      <c r="O14" s="297"/>
      <c r="P14" s="297"/>
      <c r="Q14" s="297"/>
      <c r="R14" s="297"/>
      <c r="S14" s="297"/>
      <c r="T14" s="297"/>
      <c r="U14" s="297"/>
      <c r="V14" s="297"/>
      <c r="W14" s="297"/>
      <c r="X14" s="298"/>
    </row>
    <row r="15" customFormat="false" ht="15" hidden="true" customHeight="false" outlineLevel="0" collapsed="false">
      <c r="D15" s="327"/>
      <c r="E15" s="351"/>
      <c r="F15" s="351"/>
      <c r="G15" s="351"/>
      <c r="H15" s="344"/>
      <c r="I15" s="26"/>
      <c r="J15" s="59"/>
      <c r="K15" s="59"/>
      <c r="L15" s="26"/>
      <c r="M15" s="26"/>
      <c r="N15" s="59"/>
      <c r="O15" s="59"/>
      <c r="P15" s="26"/>
      <c r="Q15" s="26"/>
      <c r="R15" s="26"/>
      <c r="S15" s="26"/>
      <c r="T15" s="26"/>
      <c r="U15" s="26"/>
      <c r="V15" s="59"/>
      <c r="W15" s="328"/>
    </row>
    <row r="16" customFormat="false" ht="15" hidden="false" customHeight="false" outlineLevel="0" collapsed="false">
      <c r="D16" s="352"/>
      <c r="E16" s="318" t="s">
        <v>1003</v>
      </c>
      <c r="F16" s="318" t="s">
        <v>130</v>
      </c>
      <c r="G16" s="194" t="str">
        <f aca="false">+IFERROR(IF(COUNT(G14:G15),ROUND(SUM(G14:G15),0),""),"")</f>
        <v/>
      </c>
      <c r="H16" s="194" t="str">
        <f aca="false">+IFERROR(IF(COUNT(H13:H15),ROUND(SUM(H13:H15),0),""),"")</f>
        <v/>
      </c>
      <c r="I16" s="194" t="str">
        <f aca="false">+IFERROR(IF(COUNT(I13:I15),ROUND(SUM(I13:I15),0),""),"")</f>
        <v/>
      </c>
      <c r="J16" s="194" t="str">
        <f aca="false">+IFERROR(IF(COUNT(J13:J15),ROUND(SUM(J13:J15),0),""),"")</f>
        <v/>
      </c>
      <c r="K16" s="194" t="str">
        <f aca="false">+IFERROR(IF(COUNT(K13:K15),ROUND(SUM(K13:K15),0),""),"")</f>
        <v/>
      </c>
      <c r="L16" s="260" t="str">
        <f aca="false">+IFERROR(IF(COUNT(K16),ROUND(K16/'Shareholding Pattern'!$L$57*100,2),""),"")</f>
        <v/>
      </c>
      <c r="M16" s="182" t="str">
        <f aca="false">+IFERROR(IF(COUNT(M13:M15),ROUND(SUM(M13:M15),0),""),"")</f>
        <v/>
      </c>
      <c r="N16" s="182" t="str">
        <f aca="false">+IFERROR(IF(COUNT(N13:N15),ROUND(SUM(N13:N15),0),""),"")</f>
        <v/>
      </c>
      <c r="O16" s="182" t="str">
        <f aca="false">+IFERROR(IF(COUNT(O13:O15),ROUND(SUM(O13:O15),0),""),"")</f>
        <v/>
      </c>
      <c r="P16" s="260" t="str">
        <f aca="false">+IFERROR(IF(COUNT(O16),ROUND(O16/('Shareholding Pattern'!$P$58)*100,2),""),"")</f>
        <v/>
      </c>
      <c r="Q16" s="194" t="str">
        <f aca="false">+IFERROR(IF(COUNT(Q13:Q15),ROUND(SUM(Q13:Q15),0),""),"")</f>
        <v/>
      </c>
      <c r="R16" s="194" t="str">
        <f aca="false">+IFERROR(IF(COUNT(R13:R15),ROUND(SUM(R13:R15),0),""),"")</f>
        <v/>
      </c>
      <c r="S16" s="194" t="str">
        <f aca="false">+IFERROR(IF(COUNT(S13:S15),ROUND(SUM(S13:S15),0),""),"")</f>
        <v/>
      </c>
      <c r="T16" s="260" t="str">
        <f aca="false">+IFERROR(IF(COUNT(K16,S16),ROUND(SUM(S16,K16)/SUM('Shareholding Pattern'!$L$57,'Shareholding Pattern'!$T$57)*100,2),""),"")</f>
        <v/>
      </c>
      <c r="U16" s="194" t="str">
        <f aca="false">+IFERROR(IF(COUNT(U13:U15),ROUND(SUM(U13:U15),0),""),"")</f>
        <v/>
      </c>
      <c r="V16" s="353" t="str">
        <f aca="false">+IFERROR(IF(COUNT(U16,K16),ROUND(SUM(U16)/SUM(K16)*100,2),""),0)</f>
        <v/>
      </c>
      <c r="W16" s="194" t="str">
        <f aca="false">+IFERROR(IF(COUNT(W13:W15),ROUND(SUM(W13:W15),0),""),"")</f>
        <v/>
      </c>
    </row>
  </sheetData>
  <sheetProtection sheet="true" password="f884" objects="true" scenarios="true"/>
  <mergeCells count="19">
    <mergeCell ref="D9:D11"/>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greaterThan" showDropDown="false" showErrorMessage="true" showInputMessage="false" sqref="G13" type="whole">
      <formula1>0</formula1>
      <formula2>0</formula2>
    </dataValidation>
    <dataValidation allowBlank="true" operator="equal" prompt="[A-Z][A-Z][A-Z][A-Z][A-Z][0-9][0-9][0-9][0-9][A-Z]&#10;&#10;In absence of PAN write : ZZZZZ9999Z" showDropDown="false" showErrorMessage="true" showInputMessage="true" sqref="F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E16" location="'Shareholding Pattern'!F55" display="Click here to go back"/>
    <hyperlink ref="F16" location="'Shareholding Pattern'!F55"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339966"/>
    <pageSetUpPr fitToPage="false"/>
  </sheetPr>
  <dimension ref="E1:J14"/>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I14" activeCellId="0" sqref="I14"/>
    </sheetView>
  </sheetViews>
  <sheetFormatPr defaultColWidth="9.13671875" defaultRowHeight="15" zeroHeight="false" outlineLevelRow="0" outlineLevelCol="0"/>
  <cols>
    <col collapsed="false" customWidth="true" hidden="true" outlineLevel="0" max="4" min="2" style="0" width="11.52"/>
    <col collapsed="false" customWidth="true" hidden="false" outlineLevel="0" max="5" min="5" style="0" width="7.13"/>
    <col collapsed="false" customWidth="true" hidden="false" outlineLevel="0" max="6" min="6" style="0" width="20.97"/>
    <col collapsed="false" customWidth="true" hidden="false" outlineLevel="0" max="7" min="7" style="0" width="22.39"/>
    <col collapsed="false" customWidth="true" hidden="false" outlineLevel="0" max="8" min="8" style="0" width="14.54"/>
    <col collapsed="false" customWidth="true" hidden="false" outlineLevel="0" max="9" min="9" style="354" width="30.1"/>
    <col collapsed="false" customWidth="false" hidden="true" outlineLevel="0" max="257" min="11" style="0" width="9.13"/>
  </cols>
  <sheetData>
    <row r="1" customFormat="false" ht="15" hidden="true" customHeight="false" outlineLevel="0" collapsed="false">
      <c r="I1" s="354" t="n">
        <v>0</v>
      </c>
    </row>
    <row r="2" customFormat="false" ht="15" hidden="true" customHeight="false" outlineLevel="0" collapsed="false"/>
    <row r="3" customFormat="false" ht="15" hidden="true" customHeight="false" outlineLevel="0" collapsed="false"/>
    <row r="4" customFormat="false" ht="15" hidden="true" customHeight="false" outlineLevel="0" collapsed="false"/>
    <row r="5" customFormat="false" ht="19.5" hidden="true" customHeight="true" outlineLevel="0" collapsed="false"/>
    <row r="6" customFormat="false" ht="12.75" hidden="false" customHeight="true" outlineLevel="0" collapsed="false">
      <c r="J6" s="123"/>
    </row>
    <row r="7" customFormat="false" ht="15" hidden="false" customHeight="false" outlineLevel="0" collapsed="false">
      <c r="J7" s="123"/>
    </row>
    <row r="8" customFormat="false" ht="11.25" hidden="false" customHeight="true" outlineLevel="0" collapsed="false">
      <c r="J8" s="123"/>
    </row>
    <row r="9" customFormat="false" ht="30" hidden="false" customHeight="true" outlineLevel="0" collapsed="false">
      <c r="E9" s="63" t="s">
        <v>1088</v>
      </c>
      <c r="F9" s="63"/>
      <c r="G9" s="63"/>
      <c r="H9" s="63"/>
      <c r="I9" s="63"/>
      <c r="J9" s="123"/>
    </row>
    <row r="10" customFormat="false" ht="15" hidden="false" customHeight="true" outlineLevel="0" collapsed="false">
      <c r="E10" s="65" t="s">
        <v>984</v>
      </c>
      <c r="F10" s="65" t="s">
        <v>90</v>
      </c>
      <c r="G10" s="65" t="s">
        <v>819</v>
      </c>
      <c r="H10" s="65" t="s">
        <v>822</v>
      </c>
      <c r="I10" s="65" t="s">
        <v>825</v>
      </c>
      <c r="J10" s="123"/>
    </row>
    <row r="11" customFormat="false" ht="15" hidden="false" customHeight="false" outlineLevel="0" collapsed="false">
      <c r="E11" s="65"/>
      <c r="F11" s="65"/>
      <c r="G11" s="65"/>
      <c r="H11" s="65"/>
      <c r="I11" s="65"/>
      <c r="J11" s="123"/>
    </row>
    <row r="12" customFormat="false" ht="15" hidden="false" customHeight="false" outlineLevel="0" collapsed="false">
      <c r="E12" s="65"/>
      <c r="F12" s="65"/>
      <c r="G12" s="65"/>
      <c r="H12" s="65"/>
      <c r="I12" s="65"/>
      <c r="J12" s="123"/>
    </row>
    <row r="13" customFormat="false" ht="28.5" hidden="true" customHeight="true" outlineLevel="0" collapsed="false">
      <c r="E13" s="254"/>
      <c r="F13" s="257"/>
      <c r="G13" s="317"/>
      <c r="H13" s="355"/>
      <c r="I13" s="303"/>
      <c r="J13" s="123"/>
    </row>
    <row r="14" customFormat="false" ht="25.5" hidden="false" customHeight="true" outlineLevel="0" collapsed="false">
      <c r="E14" s="309"/>
      <c r="F14" s="326"/>
      <c r="G14" s="326"/>
      <c r="H14" s="326"/>
      <c r="I14" s="356" t="s">
        <v>1029</v>
      </c>
      <c r="J14" s="123"/>
    </row>
  </sheetData>
  <sheetProtection sheet="true" password="f884" objects="true" scenarios="true"/>
  <mergeCells count="6">
    <mergeCell ref="E9:I9"/>
    <mergeCell ref="E10:E12"/>
    <mergeCell ref="F10:F12"/>
    <mergeCell ref="G10:G12"/>
    <mergeCell ref="H10:H12"/>
    <mergeCell ref="I10:I12"/>
  </mergeCells>
  <dataValidations count="2">
    <dataValidation allowBlank="true" operator="greaterThanOrEqual" showDropDown="false" showErrorMessage="true" showInputMessage="false" sqref="F13" type="whole">
      <formula1>0</formula1>
      <formula2>0</formula2>
    </dataValidation>
    <dataValidation allowBlank="true" operator="greaterThanOrEqual" showDropDown="false" showErrorMessage="true" showInputMessage="false" sqref="G13:H13" type="decimal">
      <formula1>0</formula1>
      <formula2>0</formula2>
    </dataValidation>
  </dataValidations>
  <hyperlinks>
    <hyperlink ref="I14" location="'Shareholding Pattern'!F27" display="Click here to go back "/>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E2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sheetData>
    <row r="1" customFormat="false" ht="15" hidden="false" customHeight="false" outlineLevel="0" collapsed="false">
      <c r="B1" s="357"/>
      <c r="E1" s="0" t="n">
        <v>11</v>
      </c>
    </row>
    <row r="2" customFormat="false" ht="15" hidden="false" customHeight="false" outlineLevel="0" collapsed="false">
      <c r="B2" s="357"/>
    </row>
    <row r="3" customFormat="false" ht="15" hidden="false" customHeight="false" outlineLevel="0" collapsed="false">
      <c r="B3" s="357" t="s">
        <v>1089</v>
      </c>
    </row>
    <row r="4" customFormat="false" ht="15" hidden="false" customHeight="false" outlineLevel="0" collapsed="false">
      <c r="B4" s="357" t="s">
        <v>1090</v>
      </c>
    </row>
    <row r="5" customFormat="false" ht="15" hidden="false" customHeight="false" outlineLevel="0" collapsed="false">
      <c r="B5" s="357" t="s">
        <v>1091</v>
      </c>
    </row>
    <row r="6" customFormat="false" ht="15" hidden="false" customHeight="false" outlineLevel="0" collapsed="false">
      <c r="B6" s="357" t="s">
        <v>1090</v>
      </c>
    </row>
    <row r="7" customFormat="false" ht="15" hidden="false" customHeight="false" outlineLevel="0" collapsed="false">
      <c r="B7" s="357" t="s">
        <v>1092</v>
      </c>
    </row>
    <row r="8" customFormat="false" ht="15" hidden="false" customHeight="false" outlineLevel="0" collapsed="false">
      <c r="B8" s="357" t="s">
        <v>1092</v>
      </c>
    </row>
    <row r="9" customFormat="false" ht="15" hidden="false" customHeight="false" outlineLevel="0" collapsed="false">
      <c r="B9" s="357" t="s">
        <v>1092</v>
      </c>
    </row>
    <row r="10" customFormat="false" ht="15" hidden="false" customHeight="false" outlineLevel="0" collapsed="false">
      <c r="B10" s="357" t="s">
        <v>1092</v>
      </c>
    </row>
    <row r="11" customFormat="false" ht="15" hidden="false" customHeight="false" outlineLevel="0" collapsed="false">
      <c r="B11" s="357" t="s">
        <v>1092</v>
      </c>
    </row>
    <row r="12" customFormat="false" ht="15" hidden="false" customHeight="false" outlineLevel="0" collapsed="false">
      <c r="B12" s="357"/>
    </row>
    <row r="13" customFormat="false" ht="15" hidden="false" customHeight="false" outlineLevel="0" collapsed="false">
      <c r="B13" s="357"/>
    </row>
    <row r="14" customFormat="false" ht="15" hidden="false" customHeight="false" outlineLevel="0" collapsed="false">
      <c r="B14" s="357"/>
    </row>
    <row r="15" customFormat="false" ht="15" hidden="false" customHeight="false" outlineLevel="0" collapsed="false">
      <c r="B15" s="357"/>
    </row>
    <row r="16" customFormat="false" ht="15" hidden="false" customHeight="false" outlineLevel="0" collapsed="false">
      <c r="B16" s="357"/>
    </row>
    <row r="17" customFormat="false" ht="15" hidden="false" customHeight="false" outlineLevel="0" collapsed="false">
      <c r="B17" s="357"/>
    </row>
    <row r="18" customFormat="false" ht="15" hidden="false" customHeight="false" outlineLevel="0" collapsed="false">
      <c r="B18" s="357"/>
    </row>
    <row r="19" customFormat="false" ht="15" hidden="false" customHeight="false" outlineLevel="0" collapsed="false">
      <c r="B19" s="357"/>
    </row>
    <row r="20" customFormat="false" ht="15" hidden="false" customHeight="false" outlineLevel="0" collapsed="false">
      <c r="B20" s="357"/>
    </row>
    <row r="21" customFormat="false" ht="15" hidden="false" customHeight="false" outlineLevel="0" collapsed="false">
      <c r="B21" s="357"/>
    </row>
    <row r="22" customFormat="false" ht="15" hidden="false" customHeight="false" outlineLevel="0" collapsed="false">
      <c r="B22" s="357"/>
    </row>
    <row r="23" customFormat="false" ht="15" hidden="false" customHeight="false" outlineLevel="0" collapsed="false">
      <c r="B23" s="357"/>
    </row>
    <row r="24" customFormat="false" ht="15" hidden="false" customHeight="false" outlineLevel="0" collapsed="false">
      <c r="B24" s="357"/>
    </row>
    <row r="25" customFormat="false" ht="15" hidden="false" customHeight="false" outlineLevel="0" collapsed="false">
      <c r="B25" s="357"/>
    </row>
    <row r="26" customFormat="false" ht="15" hidden="false" customHeight="false" outlineLevel="0" collapsed="false">
      <c r="B26" s="357"/>
    </row>
    <row r="27" customFormat="false" ht="15" hidden="false" customHeight="false" outlineLevel="0" collapsed="false">
      <c r="B27" s="357"/>
    </row>
    <row r="28" customFormat="false" ht="15" hidden="false" customHeight="false" outlineLevel="0" collapsed="false">
      <c r="B28" s="357"/>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339966"/>
    <pageSetUpPr fitToPage="false"/>
  </sheetPr>
  <dimension ref="E1:I14"/>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H14" activeCellId="0" sqref="H14"/>
    </sheetView>
  </sheetViews>
  <sheetFormatPr defaultColWidth="9.13671875" defaultRowHeight="15" zeroHeight="false" outlineLevelRow="0" outlineLevelCol="0"/>
  <cols>
    <col collapsed="false" customWidth="true" hidden="false" outlineLevel="0" max="1" min="1" style="0" width="4.98"/>
    <col collapsed="false" customWidth="true" hidden="true" outlineLevel="0" max="4" min="2" style="0" width="11.52"/>
    <col collapsed="false" customWidth="true" hidden="false" outlineLevel="0" max="5" min="5" style="358" width="7.13"/>
    <col collapsed="false" customWidth="true" hidden="false" outlineLevel="0" max="6" min="6" style="0" width="35.66"/>
    <col collapsed="false" customWidth="true" hidden="false" outlineLevel="0" max="7" min="7" style="0" width="17.26"/>
    <col collapsed="false" customWidth="true" hidden="false" outlineLevel="0" max="8" min="8" style="0" width="14.54"/>
    <col collapsed="false" customWidth="true" hidden="false" outlineLevel="0" max="9" min="9" style="0" width="6.41"/>
    <col collapsed="false" customWidth="false" hidden="true" outlineLevel="0" max="257" min="10" style="0" width="9.13"/>
  </cols>
  <sheetData>
    <row r="1" customFormat="false" ht="15" hidden="true" customHeight="false" outlineLevel="0" collapsed="false">
      <c r="I1" s="0" t="n">
        <v>0</v>
      </c>
    </row>
    <row r="2" customFormat="false" ht="15" hidden="true" customHeight="false" outlineLevel="0" collapsed="false"/>
    <row r="3" customFormat="false" ht="15" hidden="true" customHeight="false" outlineLevel="0" collapsed="false"/>
    <row r="4" customFormat="false" ht="15" hidden="true" customHeight="false" outlineLevel="0" collapsed="false"/>
    <row r="5" customFormat="false" ht="15" hidden="true" customHeight="false" outlineLevel="0" collapsed="false"/>
    <row r="9" customFormat="false" ht="30" hidden="false" customHeight="true" outlineLevel="0" collapsed="false">
      <c r="E9" s="63" t="s">
        <v>974</v>
      </c>
      <c r="F9" s="63"/>
      <c r="G9" s="63"/>
      <c r="H9" s="63"/>
    </row>
    <row r="10" customFormat="false" ht="15" hidden="false" customHeight="true" outlineLevel="0" collapsed="false">
      <c r="E10" s="65" t="s">
        <v>984</v>
      </c>
      <c r="F10" s="65" t="s">
        <v>839</v>
      </c>
      <c r="G10" s="65" t="s">
        <v>841</v>
      </c>
      <c r="H10" s="65" t="s">
        <v>843</v>
      </c>
    </row>
    <row r="11" customFormat="false" ht="15" hidden="false" customHeight="false" outlineLevel="0" collapsed="false">
      <c r="E11" s="65"/>
      <c r="F11" s="65"/>
      <c r="G11" s="65"/>
      <c r="H11" s="65"/>
    </row>
    <row r="12" customFormat="false" ht="15" hidden="false" customHeight="false" outlineLevel="0" collapsed="false">
      <c r="E12" s="65"/>
      <c r="F12" s="65"/>
      <c r="G12" s="65"/>
      <c r="H12" s="65"/>
    </row>
    <row r="13" customFormat="false" ht="15" hidden="true" customHeight="false" outlineLevel="0" collapsed="false">
      <c r="E13" s="254"/>
      <c r="F13" s="317"/>
      <c r="G13" s="359"/>
      <c r="H13" s="360"/>
    </row>
    <row r="14" customFormat="false" ht="24.75" hidden="false" customHeight="true" outlineLevel="0" collapsed="false">
      <c r="E14" s="299"/>
      <c r="F14" s="326"/>
      <c r="G14" s="326"/>
      <c r="H14" s="356" t="s">
        <v>1093</v>
      </c>
    </row>
  </sheetData>
  <sheetProtection sheet="true" password="f884" objects="true" scenarios="true"/>
  <mergeCells count="5">
    <mergeCell ref="E9:H9"/>
    <mergeCell ref="E10:E12"/>
    <mergeCell ref="F10:F12"/>
    <mergeCell ref="G10:G12"/>
    <mergeCell ref="H10:H12"/>
  </mergeCells>
  <dataValidations count="2">
    <dataValidation allowBlank="true" operator="greaterThanOrEqual" showDropDown="false" showErrorMessage="true" showInputMessage="false" sqref="G13" type="whole">
      <formula1>0</formula1>
      <formula2>0</formula2>
    </dataValidation>
    <dataValidation allowBlank="true" operator="greaterThanOrEqual" showDropDown="false" showErrorMessage="true" showInputMessage="false" sqref="H13" type="decimal">
      <formula1>0</formula1>
      <formula2>0</formula2>
    </dataValidation>
  </dataValidations>
  <hyperlinks>
    <hyperlink ref="H14" location="'Shareholding Pattern'!F51" display="Cick here to go back"/>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339966"/>
    <pageSetUpPr fitToPage="false"/>
  </sheetPr>
  <dimension ref="E1:I14"/>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I14" activeCellId="0" sqref="I14"/>
    </sheetView>
  </sheetViews>
  <sheetFormatPr defaultColWidth="9.13671875" defaultRowHeight="15" zeroHeight="false" outlineLevelRow="0" outlineLevelCol="0"/>
  <cols>
    <col collapsed="false" customWidth="true" hidden="true" outlineLevel="0" max="4" min="2" style="0" width="11.52"/>
    <col collapsed="false" customWidth="true" hidden="false" outlineLevel="0" max="5" min="5" style="358" width="7.13"/>
    <col collapsed="false" customWidth="true" hidden="false" outlineLevel="0" max="6" min="6" style="0" width="33.1"/>
    <col collapsed="false" customWidth="true" hidden="false" outlineLevel="0" max="7" min="7" style="0" width="26.25"/>
    <col collapsed="false" customWidth="true" hidden="false" outlineLevel="0" max="8" min="8" style="0" width="14.54"/>
    <col collapsed="false" customWidth="true" hidden="false" outlineLevel="0" max="9" min="9" style="0" width="22.54"/>
    <col collapsed="false" customWidth="false" hidden="true" outlineLevel="0" max="257" min="11" style="0" width="9.13"/>
  </cols>
  <sheetData>
    <row r="1" customFormat="false" ht="15" hidden="true" customHeight="false" outlineLevel="0" collapsed="false">
      <c r="I1" s="0" t="n">
        <v>0</v>
      </c>
    </row>
    <row r="2" customFormat="false" ht="15" hidden="true" customHeight="false" outlineLevel="0" collapsed="false"/>
    <row r="3" customFormat="false" ht="15" hidden="true" customHeight="false" outlineLevel="0" collapsed="false"/>
    <row r="4" customFormat="false" ht="15" hidden="true" customHeight="false" outlineLevel="0" collapsed="false"/>
    <row r="5" customFormat="false" ht="15" hidden="true" customHeight="false" outlineLevel="0" collapsed="false"/>
    <row r="9" customFormat="false" ht="30" hidden="false" customHeight="true" outlineLevel="0" collapsed="false">
      <c r="E9" s="361" t="s">
        <v>975</v>
      </c>
      <c r="F9" s="361"/>
      <c r="G9" s="361"/>
      <c r="H9" s="361"/>
      <c r="I9" s="362"/>
    </row>
    <row r="10" customFormat="false" ht="15" hidden="false" customHeight="true" outlineLevel="0" collapsed="false">
      <c r="E10" s="65" t="s">
        <v>984</v>
      </c>
      <c r="F10" s="65" t="s">
        <v>90</v>
      </c>
      <c r="G10" s="65" t="s">
        <v>819</v>
      </c>
      <c r="H10" s="65" t="s">
        <v>857</v>
      </c>
      <c r="I10" s="363" t="s">
        <v>859</v>
      </c>
    </row>
    <row r="11" customFormat="false" ht="15" hidden="false" customHeight="false" outlineLevel="0" collapsed="false">
      <c r="E11" s="65"/>
      <c r="F11" s="65"/>
      <c r="G11" s="65"/>
      <c r="H11" s="65"/>
      <c r="I11" s="363"/>
    </row>
    <row r="12" customFormat="false" ht="15" hidden="false" customHeight="false" outlineLevel="0" collapsed="false">
      <c r="E12" s="65"/>
      <c r="F12" s="65"/>
      <c r="G12" s="65"/>
      <c r="H12" s="65"/>
      <c r="I12" s="363"/>
    </row>
    <row r="13" customFormat="false" ht="15" hidden="true" customHeight="false" outlineLevel="0" collapsed="false">
      <c r="E13" s="254"/>
      <c r="F13" s="257"/>
      <c r="G13" s="359"/>
      <c r="H13" s="359"/>
      <c r="I13" s="364"/>
    </row>
    <row r="14" customFormat="false" ht="24.75" hidden="false" customHeight="true" outlineLevel="0" collapsed="false">
      <c r="E14" s="299"/>
      <c r="F14" s="326"/>
      <c r="G14" s="326"/>
      <c r="H14" s="326"/>
      <c r="I14" s="356" t="s">
        <v>1003</v>
      </c>
    </row>
  </sheetData>
  <sheetProtection sheet="true" password="f884" objects="true" scenarios="true"/>
  <mergeCells count="6">
    <mergeCell ref="E9:H9"/>
    <mergeCell ref="E10:E12"/>
    <mergeCell ref="F10:F12"/>
    <mergeCell ref="G10:G12"/>
    <mergeCell ref="H10:H12"/>
    <mergeCell ref="I10:I12"/>
  </mergeCells>
  <dataValidations count="1">
    <dataValidation allowBlank="true" operator="greaterThanOrEqual" showDropDown="false" showErrorMessage="true" showInputMessage="false" sqref="F13:H13" type="whole">
      <formula1>0</formula1>
      <formula2>0</formula2>
    </dataValidation>
  </dataValidations>
  <hyperlinks>
    <hyperlink ref="I14" location="'Shareholding Pattern'!F52" display="Click here to go back"/>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E2:Y19"/>
  <sheetViews>
    <sheetView showFormulas="false" showGridLines="false" showRowColHeaders="true" showZeros="true" rightToLeft="false" tabSelected="false" showOutlineSymbols="true" defaultGridColor="true" view="normal" topLeftCell="A6" colorId="64" zoomScale="90" zoomScaleNormal="90" zoomScalePageLayoutView="100" workbookViewId="0">
      <selection pane="topLeft" activeCell="A6" activeCellId="0" sqref="A6"/>
    </sheetView>
  </sheetViews>
  <sheetFormatPr defaultColWidth="9.13671875" defaultRowHeight="15" zeroHeight="true" outlineLevelRow="0" outlineLevelCol="0"/>
  <cols>
    <col collapsed="false" customWidth="true" hidden="false" outlineLevel="0" max="1" min="1" style="0" width="2.56"/>
    <col collapsed="false" customWidth="false" hidden="true" outlineLevel="0" max="4" min="2" style="0" width="9.13"/>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24.26"/>
    <col collapsed="false" customWidth="true" hidden="false" outlineLevel="0" max="12" min="9" style="0" width="16.68"/>
    <col collapsed="false" customWidth="true" hidden="false" outlineLevel="0" max="13" min="13" style="0" width="18.83"/>
    <col collapsed="false" customWidth="true" hidden="false" outlineLevel="0" max="14" min="14" style="0" width="16.68"/>
    <col collapsed="false" customWidth="true" hidden="false" outlineLevel="0" max="15" min="15" style="0" width="18.39"/>
    <col collapsed="false" customWidth="true" hidden="false" outlineLevel="0" max="16" min="16" style="0" width="16.68"/>
    <col collapsed="false" customWidth="true" hidden="false" outlineLevel="0" max="17" min="17" style="0" width="20.26"/>
    <col collapsed="false" customWidth="true" hidden="false" outlineLevel="0" max="18" min="18" style="0" width="16.68"/>
    <col collapsed="false" customWidth="true" hidden="false" outlineLevel="0" max="19" min="19" style="0" width="21.39"/>
    <col collapsed="false" customWidth="true" hidden="false" outlineLevel="0" max="20" min="20" style="0" width="22.39"/>
    <col collapsed="false" customWidth="true" hidden="false" outlineLevel="0" max="21" min="21" style="0" width="18.83"/>
    <col collapsed="false" customWidth="true" hidden="false" outlineLevel="0" max="22" min="22" style="0" width="16.68"/>
    <col collapsed="false" customWidth="true" hidden="false" outlineLevel="0" max="23" min="23" style="0" width="12.27"/>
    <col collapsed="false" customWidth="true" hidden="false" outlineLevel="0" max="24" min="24" style="0" width="16.68"/>
    <col collapsed="false" customWidth="true" hidden="false" outlineLevel="0" max="25" min="25" style="0" width="17.12"/>
    <col collapsed="false" customWidth="true" hidden="false" outlineLevel="0" max="26" min="26" style="0" width="4.7"/>
    <col collapsed="false" customWidth="false" hidden="true" outlineLevel="0" max="257" min="27" style="0" width="9.13"/>
  </cols>
  <sheetData>
    <row r="2" customFormat="false" ht="15" hidden="true" customHeight="false" outlineLevel="0" collapsed="false">
      <c r="G2" s="0" t="s">
        <v>90</v>
      </c>
      <c r="H2" s="0" t="s">
        <v>91</v>
      </c>
      <c r="I2" s="0" t="s">
        <v>92</v>
      </c>
      <c r="J2" s="0" t="s">
        <v>93</v>
      </c>
      <c r="K2" s="0" t="s">
        <v>94</v>
      </c>
      <c r="L2" s="0" t="s">
        <v>95</v>
      </c>
      <c r="M2" s="0" t="s">
        <v>96</v>
      </c>
      <c r="N2" s="0" t="s">
        <v>97</v>
      </c>
      <c r="O2" s="0" t="s">
        <v>98</v>
      </c>
      <c r="P2" s="0" t="s">
        <v>99</v>
      </c>
      <c r="Q2" s="0" t="s">
        <v>100</v>
      </c>
      <c r="R2" s="0" t="s">
        <v>101</v>
      </c>
      <c r="S2" s="0" t="s">
        <v>102</v>
      </c>
      <c r="T2" s="0" t="s">
        <v>102</v>
      </c>
      <c r="U2" s="0" t="s">
        <v>103</v>
      </c>
      <c r="V2" s="0" t="s">
        <v>104</v>
      </c>
      <c r="W2" s="0" t="s">
        <v>105</v>
      </c>
      <c r="X2" s="0" t="s">
        <v>106</v>
      </c>
      <c r="Y2" s="0" t="s">
        <v>107</v>
      </c>
    </row>
    <row r="6" customFormat="false" ht="15" hidden="false" customHeight="false" outlineLevel="0" collapsed="false"/>
    <row r="7" customFormat="false" ht="15" hidden="false" customHeight="false" outlineLevel="0" collapsed="false"/>
    <row r="8" customFormat="false" ht="30" hidden="false" customHeight="true" outlineLevel="0" collapsed="false">
      <c r="E8" s="63" t="s">
        <v>108</v>
      </c>
      <c r="F8" s="63"/>
      <c r="G8" s="63"/>
      <c r="H8" s="63"/>
      <c r="I8" s="63"/>
      <c r="J8" s="63"/>
      <c r="K8" s="63"/>
      <c r="L8" s="63"/>
      <c r="M8" s="63"/>
      <c r="N8" s="63"/>
      <c r="O8" s="63"/>
      <c r="P8" s="63"/>
      <c r="Q8" s="63"/>
      <c r="R8" s="63"/>
      <c r="S8" s="63"/>
      <c r="T8" s="63"/>
      <c r="U8" s="63"/>
      <c r="V8" s="63"/>
      <c r="W8" s="63"/>
      <c r="X8" s="63"/>
      <c r="Y8" s="63"/>
    </row>
    <row r="9" customFormat="false" ht="22.5" hidden="false" customHeight="true" outlineLevel="0" collapsed="false">
      <c r="E9" s="64" t="s">
        <v>109</v>
      </c>
      <c r="F9" s="64"/>
      <c r="G9" s="64"/>
      <c r="H9" s="64"/>
      <c r="I9" s="64"/>
      <c r="J9" s="64"/>
      <c r="K9" s="64"/>
      <c r="L9" s="64"/>
      <c r="M9" s="64"/>
      <c r="N9" s="64"/>
      <c r="O9" s="64"/>
      <c r="P9" s="64"/>
      <c r="Q9" s="64"/>
      <c r="R9" s="64"/>
      <c r="S9" s="64"/>
      <c r="T9" s="64"/>
      <c r="U9" s="64"/>
      <c r="V9" s="64"/>
      <c r="W9" s="64"/>
      <c r="X9" s="64"/>
      <c r="Y9" s="64"/>
    </row>
    <row r="10" customFormat="false" ht="27" hidden="false" customHeight="true" outlineLevel="0" collapsed="false">
      <c r="E10" s="65" t="s">
        <v>110</v>
      </c>
      <c r="F10" s="65" t="s">
        <v>111</v>
      </c>
      <c r="G10" s="65" t="s">
        <v>112</v>
      </c>
      <c r="H10" s="65" t="s">
        <v>113</v>
      </c>
      <c r="I10" s="65" t="s">
        <v>114</v>
      </c>
      <c r="J10" s="65" t="s">
        <v>115</v>
      </c>
      <c r="K10" s="65" t="s">
        <v>116</v>
      </c>
      <c r="L10" s="65" t="s">
        <v>117</v>
      </c>
      <c r="M10" s="65" t="s">
        <v>118</v>
      </c>
      <c r="N10" s="65"/>
      <c r="O10" s="65"/>
      <c r="P10" s="65"/>
      <c r="Q10" s="65" t="s">
        <v>119</v>
      </c>
      <c r="R10" s="65" t="s">
        <v>120</v>
      </c>
      <c r="S10" s="65" t="s">
        <v>121</v>
      </c>
      <c r="T10" s="65" t="s">
        <v>122</v>
      </c>
      <c r="U10" s="65" t="s">
        <v>123</v>
      </c>
      <c r="V10" s="65"/>
      <c r="W10" s="65" t="s">
        <v>124</v>
      </c>
      <c r="X10" s="65"/>
      <c r="Y10" s="65" t="s">
        <v>125</v>
      </c>
    </row>
    <row r="11" customFormat="false" ht="24" hidden="false" customHeight="true" outlineLevel="0" collapsed="false">
      <c r="E11" s="65"/>
      <c r="F11" s="65"/>
      <c r="G11" s="65"/>
      <c r="H11" s="65"/>
      <c r="I11" s="65"/>
      <c r="J11" s="65"/>
      <c r="K11" s="65"/>
      <c r="L11" s="65"/>
      <c r="M11" s="66" t="s">
        <v>126</v>
      </c>
      <c r="N11" s="66"/>
      <c r="O11" s="66"/>
      <c r="P11" s="65" t="s">
        <v>127</v>
      </c>
      <c r="Q11" s="65"/>
      <c r="R11" s="65"/>
      <c r="S11" s="65"/>
      <c r="T11" s="65"/>
      <c r="U11" s="65"/>
      <c r="V11" s="65"/>
      <c r="W11" s="65"/>
      <c r="X11" s="65"/>
      <c r="Y11" s="65"/>
    </row>
    <row r="12" customFormat="false" ht="79.5" hidden="false" customHeight="true" outlineLevel="0" collapsed="false">
      <c r="E12" s="65"/>
      <c r="F12" s="65"/>
      <c r="G12" s="65"/>
      <c r="H12" s="65"/>
      <c r="I12" s="65"/>
      <c r="J12" s="65"/>
      <c r="K12" s="65"/>
      <c r="L12" s="65"/>
      <c r="M12" s="65" t="s">
        <v>128</v>
      </c>
      <c r="N12" s="65" t="s">
        <v>129</v>
      </c>
      <c r="O12" s="65" t="s">
        <v>130</v>
      </c>
      <c r="P12" s="65"/>
      <c r="Q12" s="65"/>
      <c r="R12" s="65"/>
      <c r="S12" s="65"/>
      <c r="T12" s="65"/>
      <c r="U12" s="65" t="s">
        <v>131</v>
      </c>
      <c r="V12" s="65" t="s">
        <v>132</v>
      </c>
      <c r="W12" s="65" t="s">
        <v>131</v>
      </c>
      <c r="X12" s="65" t="s">
        <v>132</v>
      </c>
      <c r="Y12" s="65"/>
    </row>
    <row r="13" customFormat="false" ht="20.1" hidden="false" customHeight="true" outlineLevel="0" collapsed="false">
      <c r="E13" s="67" t="s">
        <v>133</v>
      </c>
      <c r="F13" s="68" t="s">
        <v>134</v>
      </c>
      <c r="G13" s="69" t="str">
        <f aca="false">+IFERROR(IF(COUNT('Shareholding Pattern'!H26),('Shareholding Pattern'!H26),""),"")</f>
        <v/>
      </c>
      <c r="H13" s="69" t="n">
        <f aca="false">+IFERROR(IF(COUNT('Shareholding Pattern'!I26),('Shareholding Pattern'!I26),""),"")</f>
        <v>2511075</v>
      </c>
      <c r="I13" s="69" t="str">
        <f aca="false">+IFERROR(IF(COUNT('Shareholding Pattern'!J26),('Shareholding Pattern'!J26),""),"")</f>
        <v/>
      </c>
      <c r="J13" s="69" t="str">
        <f aca="false">+IFERROR(IF(COUNT('Shareholding Pattern'!K26),('Shareholding Pattern'!K26),""),"")</f>
        <v/>
      </c>
      <c r="K13" s="69" t="n">
        <f aca="false">+IFERROR(IF(COUNT('Shareholding Pattern'!L26),('Shareholding Pattern'!L26),""),"")</f>
        <v>2511075</v>
      </c>
      <c r="L13" s="70" t="n">
        <f aca="false">+IFERROR(IF(COUNT('Shareholding Pattern'!M26),('Shareholding Pattern'!M26),""),"")</f>
        <v>65.85</v>
      </c>
      <c r="M13" s="71" t="n">
        <f aca="false">+IFERROR(IF(COUNT('Shareholding Pattern'!N26),('Shareholding Pattern'!N26),""),"")</f>
        <v>2511075</v>
      </c>
      <c r="N13" s="71" t="str">
        <f aca="false">+IFERROR(IF(COUNT('Shareholding Pattern'!O26),('Shareholding Pattern'!O26),""),"")</f>
        <v/>
      </c>
      <c r="O13" s="71" t="n">
        <f aca="false">+IFERROR(IF(COUNT('Shareholding Pattern'!P26),('Shareholding Pattern'!P26),""),"")</f>
        <v>2511075</v>
      </c>
      <c r="P13" s="70" t="n">
        <f aca="false">+IFERROR(IF(COUNT('Shareholding Pattern'!Q26),('Shareholding Pattern'!Q26),""),"")</f>
        <v>65.85</v>
      </c>
      <c r="Q13" s="69" t="str">
        <f aca="false">+IFERROR(IF(COUNT('Shareholding Pattern'!R26),('Shareholding Pattern'!R26),""),"")</f>
        <v/>
      </c>
      <c r="R13" s="69" t="str">
        <f aca="false">+IFERROR(IF(COUNT('Shareholding Pattern'!S26),('Shareholding Pattern'!S26),""),"")</f>
        <v/>
      </c>
      <c r="S13" s="69" t="str">
        <f aca="false">+IFERROR(IF(COUNT('Shareholding Pattern'!T26),('Shareholding Pattern'!T26),""),"")</f>
        <v/>
      </c>
      <c r="T13" s="70" t="n">
        <f aca="false">+IFERROR(IF(COUNT('Shareholding Pattern'!U26),('Shareholding Pattern'!U26),""),"")</f>
        <v>65.85</v>
      </c>
      <c r="U13" s="69" t="str">
        <f aca="false">+IFERROR(IF(COUNT('Shareholding Pattern'!V26),('Shareholding Pattern'!V26),""),"")</f>
        <v/>
      </c>
      <c r="V13" s="70" t="str">
        <f aca="false">+IFERROR(IF(COUNT('Shareholding Pattern'!W26),('Shareholding Pattern'!W26),""),"")</f>
        <v/>
      </c>
      <c r="W13" s="69" t="str">
        <f aca="false">+IFERROR(IF(COUNT('Shareholding Pattern'!X26),('Shareholding Pattern'!X26),""),"")</f>
        <v/>
      </c>
      <c r="X13" s="70" t="str">
        <f aca="false">+IFERROR(IF(COUNT('Shareholding Pattern'!Y26),('Shareholding Pattern'!Y26),""),"")</f>
        <v/>
      </c>
      <c r="Y13" s="69" t="n">
        <f aca="false">+IFERROR(IF(COUNT('Shareholding Pattern'!Z26),('Shareholding Pattern'!Z26),""),"")</f>
        <v>2511075</v>
      </c>
    </row>
    <row r="14" customFormat="false" ht="20.1" hidden="false" customHeight="true" outlineLevel="0" collapsed="false">
      <c r="E14" s="67" t="s">
        <v>135</v>
      </c>
      <c r="F14" s="72" t="s">
        <v>136</v>
      </c>
      <c r="G14" s="69" t="n">
        <f aca="false">+IFERROR(IF(COUNT('Shareholding Pattern'!H50),('Shareholding Pattern'!H50),""),"")</f>
        <v>1570</v>
      </c>
      <c r="H14" s="69" t="n">
        <f aca="false">+IFERROR(IF(COUNT('Shareholding Pattern'!I50),('Shareholding Pattern'!I50),""),"")</f>
        <v>1302325</v>
      </c>
      <c r="I14" s="69" t="str">
        <f aca="false">+IFERROR(IF(COUNT('Shareholding Pattern'!J50),('Shareholding Pattern'!J50),""),"")</f>
        <v/>
      </c>
      <c r="J14" s="69" t="str">
        <f aca="false">+IFERROR(IF(COUNT('Shareholding Pattern'!K50),('Shareholding Pattern'!K50),""),"")</f>
        <v/>
      </c>
      <c r="K14" s="69" t="n">
        <f aca="false">+IFERROR(IF(COUNT('Shareholding Pattern'!L50),('Shareholding Pattern'!L50),""),"")</f>
        <v>1302325</v>
      </c>
      <c r="L14" s="70" t="n">
        <f aca="false">+IFERROR(IF(COUNT('Shareholding Pattern'!M50),('Shareholding Pattern'!M50),""),"")</f>
        <v>34.15</v>
      </c>
      <c r="M14" s="73" t="n">
        <f aca="false">+IFERROR(IF(COUNT('Shareholding Pattern'!N50),('Shareholding Pattern'!N50),""),"")</f>
        <v>1302325</v>
      </c>
      <c r="N14" s="71" t="str">
        <f aca="false">+IFERROR(IF(COUNT('Shareholding Pattern'!O50),('Shareholding Pattern'!O50),""),"")</f>
        <v/>
      </c>
      <c r="O14" s="71" t="n">
        <f aca="false">+IFERROR(IF(COUNT('Shareholding Pattern'!P50),('Shareholding Pattern'!P50),""),"")</f>
        <v>1302325</v>
      </c>
      <c r="P14" s="70" t="n">
        <f aca="false">+IFERROR(IF(COUNT('Shareholding Pattern'!Q50),('Shareholding Pattern'!Q50),""),"")</f>
        <v>34.15</v>
      </c>
      <c r="Q14" s="69" t="str">
        <f aca="false">+IFERROR(IF(COUNT('Shareholding Pattern'!R50),('Shareholding Pattern'!R50),""),"")</f>
        <v/>
      </c>
      <c r="R14" s="69" t="str">
        <f aca="false">+IFERROR(IF(COUNT('Shareholding Pattern'!S50),('Shareholding Pattern'!S50),""),"")</f>
        <v/>
      </c>
      <c r="S14" s="69" t="str">
        <f aca="false">+IFERROR(IF(COUNT('Shareholding Pattern'!T50),('Shareholding Pattern'!T50),""),"")</f>
        <v/>
      </c>
      <c r="T14" s="70" t="n">
        <f aca="false">+IFERROR(IF(COUNT('Shareholding Pattern'!U50),('Shareholding Pattern'!U50),""),"")</f>
        <v>34.15</v>
      </c>
      <c r="U14" s="69" t="str">
        <f aca="false">+IFERROR(IF(COUNT('Shareholding Pattern'!V50),('Shareholding Pattern'!V50),""),"")</f>
        <v/>
      </c>
      <c r="V14" s="70" t="str">
        <f aca="false">+IFERROR(IF(COUNT('Shareholding Pattern'!W50),('Shareholding Pattern'!W50),""),"")</f>
        <v/>
      </c>
      <c r="W14" s="74"/>
      <c r="X14" s="75"/>
      <c r="Y14" s="69" t="n">
        <f aca="false">+IFERROR(IF(COUNT('Shareholding Pattern'!Z50),('Shareholding Pattern'!Z50),""),"")</f>
        <v>1302325</v>
      </c>
    </row>
    <row r="15" customFormat="false" ht="20.1" hidden="false" customHeight="true" outlineLevel="0" collapsed="false">
      <c r="E15" s="67" t="s">
        <v>137</v>
      </c>
      <c r="F15" s="68" t="s">
        <v>138</v>
      </c>
      <c r="G15" s="69" t="str">
        <f aca="false">+IFERROR(IF(COUNT('Shareholding Pattern'!H56),('Shareholding Pattern'!H56),""),"")</f>
        <v/>
      </c>
      <c r="H15" s="69" t="str">
        <f aca="false">+IFERROR(IF(COUNT('Shareholding Pattern'!I56),('Shareholding Pattern'!I56),""),"")</f>
        <v/>
      </c>
      <c r="I15" s="69" t="str">
        <f aca="false">+IFERROR(IF(COUNT('Shareholding Pattern'!J56),('Shareholding Pattern'!J56),""),"")</f>
        <v/>
      </c>
      <c r="J15" s="69" t="str">
        <f aca="false">+IFERROR(IF(COUNT('Shareholding Pattern'!K56),('Shareholding Pattern'!K56),""),"")</f>
        <v/>
      </c>
      <c r="K15" s="69" t="str">
        <f aca="false">+IFERROR(IF(COUNT('Shareholding Pattern'!L56),('Shareholding Pattern'!L56),""),"")</f>
        <v/>
      </c>
      <c r="L15" s="76"/>
      <c r="M15" s="69" t="str">
        <f aca="false">+IFERROR(IF(COUNT('Shareholding Pattern'!N56),('Shareholding Pattern'!N56),""),"")</f>
        <v/>
      </c>
      <c r="N15" s="69" t="str">
        <f aca="false">+IFERROR(IF(COUNT('Shareholding Pattern'!O56),('Shareholding Pattern'!O56),""),"")</f>
        <v/>
      </c>
      <c r="O15" s="69" t="str">
        <f aca="false">+IFERROR(IF(COUNT('Shareholding Pattern'!P56),('Shareholding Pattern'!P56),""),"")</f>
        <v/>
      </c>
      <c r="P15" s="70" t="str">
        <f aca="false">+IFERROR(IF(COUNT('Shareholding Pattern'!Q56),('Shareholding Pattern'!Q56),""),"")</f>
        <v/>
      </c>
      <c r="Q15" s="69" t="str">
        <f aca="false">+IFERROR(IF(COUNT('Shareholding Pattern'!R56),('Shareholding Pattern'!R56),""),"")</f>
        <v/>
      </c>
      <c r="R15" s="69" t="str">
        <f aca="false">+IFERROR(IF(COUNT('Shareholding Pattern'!S56),('Shareholding Pattern'!S56),""),"")</f>
        <v/>
      </c>
      <c r="S15" s="69" t="str">
        <f aca="false">+IFERROR(IF(COUNT('Shareholding Pattern'!T56),('Shareholding Pattern'!T56),""),"")</f>
        <v/>
      </c>
      <c r="T15" s="76"/>
      <c r="U15" s="69" t="str">
        <f aca="false">+IFERROR(IF(COUNT('Shareholding Pattern'!V56),('Shareholding Pattern'!V56),""),"")</f>
        <v/>
      </c>
      <c r="V15" s="70" t="str">
        <f aca="false">+IFERROR(IF(COUNT('Shareholding Pattern'!W56),('Shareholding Pattern'!W56),""),"")</f>
        <v/>
      </c>
      <c r="W15" s="77"/>
      <c r="X15" s="78"/>
      <c r="Y15" s="69" t="str">
        <f aca="false">+IFERROR(IF(COUNT('Shareholding Pattern'!Z56),('Shareholding Pattern'!Z56),""),"")</f>
        <v/>
      </c>
    </row>
    <row r="16" customFormat="false" ht="20.1" hidden="false" customHeight="true" outlineLevel="0" collapsed="false">
      <c r="E16" s="67" t="s">
        <v>139</v>
      </c>
      <c r="F16" s="79" t="s">
        <v>140</v>
      </c>
      <c r="G16" s="69" t="str">
        <f aca="false">+IFERROR(IF(COUNT('Shareholding Pattern'!H54),('Shareholding Pattern'!H54),""),"")</f>
        <v/>
      </c>
      <c r="H16" s="69" t="str">
        <f aca="false">+IFERROR(IF(COUNT('Shareholding Pattern'!I54),('Shareholding Pattern'!I54),""),"")</f>
        <v/>
      </c>
      <c r="I16" s="69" t="str">
        <f aca="false">+IFERROR(IF(COUNT('Shareholding Pattern'!J54),('Shareholding Pattern'!J54),""),"")</f>
        <v/>
      </c>
      <c r="J16" s="69" t="str">
        <f aca="false">+IFERROR(IF(COUNT('Shareholding Pattern'!K54),('Shareholding Pattern'!K54),""),"")</f>
        <v/>
      </c>
      <c r="K16" s="69" t="str">
        <f aca="false">+IFERROR(IF(COUNT('Shareholding Pattern'!L54),('Shareholding Pattern'!L54),""),"")</f>
        <v/>
      </c>
      <c r="L16" s="80"/>
      <c r="M16" s="71" t="str">
        <f aca="false">+IFERROR(IF(COUNT('Shareholding Pattern'!N54),('Shareholding Pattern'!N54),""),"")</f>
        <v/>
      </c>
      <c r="N16" s="71" t="str">
        <f aca="false">+IFERROR(IF(COUNT('Shareholding Pattern'!O54),('Shareholding Pattern'!O54),""),"")</f>
        <v/>
      </c>
      <c r="O16" s="71" t="str">
        <f aca="false">+IFERROR(IF(COUNT('Shareholding Pattern'!P54),('Shareholding Pattern'!P54),""),"")</f>
        <v/>
      </c>
      <c r="P16" s="70" t="str">
        <f aca="false">+IFERROR(IF(COUNT('Shareholding Pattern'!Q54),('Shareholding Pattern'!Q54),""),"")</f>
        <v/>
      </c>
      <c r="Q16" s="69" t="str">
        <f aca="false">+IFERROR(IF(COUNT('Shareholding Pattern'!R54),('Shareholding Pattern'!R54),""),"")</f>
        <v/>
      </c>
      <c r="R16" s="69" t="str">
        <f aca="false">+IFERROR(IF(COUNT('Shareholding Pattern'!S54),('Shareholding Pattern'!S54),""),"")</f>
        <v/>
      </c>
      <c r="S16" s="69" t="str">
        <f aca="false">+IFERROR(IF(COUNT('Shareholding Pattern'!T54),('Shareholding Pattern'!T54),""),"")</f>
        <v/>
      </c>
      <c r="T16" s="80"/>
      <c r="U16" s="69" t="str">
        <f aca="false">+IFERROR(IF(COUNT('Shareholding Pattern'!V54),('Shareholding Pattern'!V54),""),"")</f>
        <v/>
      </c>
      <c r="V16" s="70" t="str">
        <f aca="false">+IFERROR(IF(COUNT('Shareholding Pattern'!W54),('Shareholding Pattern'!W54),""),"")</f>
        <v/>
      </c>
      <c r="W16" s="77"/>
      <c r="X16" s="78"/>
      <c r="Y16" s="69" t="str">
        <f aca="false">+IFERROR(IF(COUNT('Shareholding Pattern'!Z54),('Shareholding Pattern'!Z54),""),"")</f>
        <v/>
      </c>
    </row>
    <row r="17" customFormat="false" ht="20.1" hidden="false" customHeight="true" outlineLevel="0" collapsed="false">
      <c r="E17" s="67" t="s">
        <v>141</v>
      </c>
      <c r="F17" s="79" t="s">
        <v>142</v>
      </c>
      <c r="G17" s="69" t="str">
        <f aca="false">+IFERROR(IF(COUNT('Shareholding Pattern'!H55),('Shareholding Pattern'!H55),""),"")</f>
        <v/>
      </c>
      <c r="H17" s="69" t="str">
        <f aca="false">+IFERROR(IF(COUNT('Shareholding Pattern'!I55),('Shareholding Pattern'!I55),""),"")</f>
        <v/>
      </c>
      <c r="I17" s="69" t="str">
        <f aca="false">+IFERROR(IF(COUNT('Shareholding Pattern'!J55),('Shareholding Pattern'!J55),""),"")</f>
        <v/>
      </c>
      <c r="J17" s="69" t="str">
        <f aca="false">+IFERROR(IF(COUNT('Shareholding Pattern'!K55),('Shareholding Pattern'!K55),""),"")</f>
        <v/>
      </c>
      <c r="K17" s="69" t="str">
        <f aca="false">+IFERROR(IF(COUNT('Shareholding Pattern'!L55),('Shareholding Pattern'!L55),""),"")</f>
        <v/>
      </c>
      <c r="L17" s="70" t="str">
        <f aca="false">+IFERROR(IF(COUNT('Shareholding Pattern'!M55),('Shareholding Pattern'!M55),""),"")</f>
        <v/>
      </c>
      <c r="M17" s="71" t="str">
        <f aca="false">+IFERROR(IF(COUNT('Shareholding Pattern'!N55),('Shareholding Pattern'!N55),""),"")</f>
        <v/>
      </c>
      <c r="N17" s="71" t="str">
        <f aca="false">+IFERROR(IF(COUNT('Shareholding Pattern'!O55),('Shareholding Pattern'!O55),""),"")</f>
        <v/>
      </c>
      <c r="O17" s="71" t="str">
        <f aca="false">+IFERROR(IF(COUNT('Shareholding Pattern'!P55),('Shareholding Pattern'!P55),""),"")</f>
        <v/>
      </c>
      <c r="P17" s="70" t="str">
        <f aca="false">+IFERROR(IF(COUNT('Shareholding Pattern'!Q55),('Shareholding Pattern'!Q55),""),"")</f>
        <v/>
      </c>
      <c r="Q17" s="69" t="str">
        <f aca="false">+IFERROR(IF(COUNT('Shareholding Pattern'!R55),('Shareholding Pattern'!R55),""),"")</f>
        <v/>
      </c>
      <c r="R17" s="69" t="str">
        <f aca="false">+IFERROR(IF(COUNT('Shareholding Pattern'!S55),('Shareholding Pattern'!S55),""),"")</f>
        <v/>
      </c>
      <c r="S17" s="69" t="str">
        <f aca="false">+IFERROR(IF(COUNT('Shareholding Pattern'!T55),('Shareholding Pattern'!T55),""),"")</f>
        <v/>
      </c>
      <c r="T17" s="70" t="str">
        <f aca="false">+IFERROR(IF(COUNT('Shareholding Pattern'!U55),('Shareholding Pattern'!U55),""),"")</f>
        <v/>
      </c>
      <c r="U17" s="69" t="str">
        <f aca="false">+IFERROR(IF(COUNT('Shareholding Pattern'!V55),('Shareholding Pattern'!V55),""),"")</f>
        <v/>
      </c>
      <c r="V17" s="70" t="str">
        <f aca="false">+IFERROR(IF(COUNT('Shareholding Pattern'!W55),('Shareholding Pattern'!W55),""),"")</f>
        <v/>
      </c>
      <c r="W17" s="81"/>
      <c r="X17" s="82"/>
      <c r="Y17" s="69" t="str">
        <f aca="false">+IFERROR(IF(COUNT('Shareholding Pattern'!Z55),('Shareholding Pattern'!Z55),""),"")</f>
        <v/>
      </c>
    </row>
    <row r="18" customFormat="false" ht="18.75" hidden="false" customHeight="false" outlineLevel="0" collapsed="false">
      <c r="E18" s="83"/>
      <c r="F18" s="84" t="s">
        <v>130</v>
      </c>
      <c r="G18" s="85" t="n">
        <f aca="false">+IFERROR(IF(COUNT('Shareholding Pattern'!H58),('Shareholding Pattern'!H58),""),"")</f>
        <v>1570</v>
      </c>
      <c r="H18" s="85" t="n">
        <f aca="false">+IFERROR(IF(COUNT('Shareholding Pattern'!I58),('Shareholding Pattern'!I58),""),"")</f>
        <v>3813400</v>
      </c>
      <c r="I18" s="85" t="str">
        <f aca="false">+IFERROR(IF(COUNT('Shareholding Pattern'!J58),('Shareholding Pattern'!J58),""),"")</f>
        <v/>
      </c>
      <c r="J18" s="85" t="str">
        <f aca="false">+IFERROR(IF(COUNT('Shareholding Pattern'!K58),('Shareholding Pattern'!K58),""),"")</f>
        <v/>
      </c>
      <c r="K18" s="85" t="n">
        <f aca="false">+IFERROR(IF(COUNT('Shareholding Pattern'!L58),('Shareholding Pattern'!L58),""),"")</f>
        <v>3813400</v>
      </c>
      <c r="L18" s="85" t="n">
        <f aca="false">+IFERROR(IF(COUNT('Shareholding Pattern'!M58),('Shareholding Pattern'!M58),""),"")</f>
        <v>100</v>
      </c>
      <c r="M18" s="86" t="n">
        <f aca="false">+IFERROR(IF(COUNT('Shareholding Pattern'!N58),('Shareholding Pattern'!N58),""),"")</f>
        <v>3813400</v>
      </c>
      <c r="N18" s="86" t="str">
        <f aca="false">+IFERROR(IF(COUNT('Shareholding Pattern'!O58),('Shareholding Pattern'!O58),""),"")</f>
        <v/>
      </c>
      <c r="O18" s="86" t="n">
        <f aca="false">+IFERROR(IF(COUNT('Shareholding Pattern'!P58),('Shareholding Pattern'!P58),""),"")</f>
        <v>3813400</v>
      </c>
      <c r="P18" s="86" t="n">
        <f aca="false">+IFERROR(IF(COUNT('Shareholding Pattern'!Q58),('Shareholding Pattern'!Q58),""),"")</f>
        <v>100</v>
      </c>
      <c r="Q18" s="85" t="str">
        <f aca="false">+IFERROR(IF(COUNT('Shareholding Pattern'!R58),('Shareholding Pattern'!R58),""),"")</f>
        <v/>
      </c>
      <c r="R18" s="85" t="str">
        <f aca="false">+IFERROR(IF(COUNT('Shareholding Pattern'!S58),('Shareholding Pattern'!S58),""),"")</f>
        <v/>
      </c>
      <c r="S18" s="85" t="str">
        <f aca="false">+IFERROR(IF(COUNT('Shareholding Pattern'!T58),('Shareholding Pattern'!T58),""),"")</f>
        <v/>
      </c>
      <c r="T18" s="85" t="n">
        <f aca="false">+IFERROR(IF(COUNT('Shareholding Pattern'!U58),('Shareholding Pattern'!U58),""),"")</f>
        <v>100</v>
      </c>
      <c r="U18" s="85" t="str">
        <f aca="false">+IFERROR(IF(COUNT('Shareholding Pattern'!V58),('Shareholding Pattern'!V58),""),"")</f>
        <v/>
      </c>
      <c r="V18" s="86" t="str">
        <f aca="false">+IFERROR(IF(COUNT('Shareholding Pattern'!W58),('Shareholding Pattern'!W58),""),"")</f>
        <v/>
      </c>
      <c r="W18" s="85" t="str">
        <f aca="false">+IFERROR(IF(COUNT('Shareholding Pattern'!X58),('Shareholding Pattern'!X58),""),"")</f>
        <v/>
      </c>
      <c r="X18" s="86" t="str">
        <f aca="false">+IFERROR(IF(COUNT('Shareholding Pattern'!Y58),('Shareholding Pattern'!Y58),""),"")</f>
        <v/>
      </c>
      <c r="Y18" s="85" t="n">
        <f aca="false">+IFERROR(IF(COUNT('Shareholding Pattern'!Z58),('Shareholding Pattern'!Z58),""),"")</f>
        <v>3813400</v>
      </c>
    </row>
    <row r="19" customFormat="false" ht="15" hidden="false" customHeight="false" outlineLevel="0" collapsed="false"/>
  </sheetData>
  <sheetProtection sheet="true" password="f884" objects="true" scenarios="true"/>
  <mergeCells count="20">
    <mergeCell ref="E8:Y8"/>
    <mergeCell ref="E9:Y9"/>
    <mergeCell ref="E10:E12"/>
    <mergeCell ref="F10:F12"/>
    <mergeCell ref="G10:G12"/>
    <mergeCell ref="H10:H12"/>
    <mergeCell ref="I10:I12"/>
    <mergeCell ref="J10:J12"/>
    <mergeCell ref="K10:K12"/>
    <mergeCell ref="L10:L12"/>
    <mergeCell ref="M10:P10"/>
    <mergeCell ref="Q10:Q12"/>
    <mergeCell ref="R10:R12"/>
    <mergeCell ref="S10:S12"/>
    <mergeCell ref="T10:T12"/>
    <mergeCell ref="U10:V11"/>
    <mergeCell ref="W10:X11"/>
    <mergeCell ref="Y10:Y12"/>
    <mergeCell ref="M11:O11"/>
    <mergeCell ref="P11:P1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V702"/>
  <sheetViews>
    <sheetView showFormulas="false" showGridLines="true" showRowColHeaders="true" showZeros="true" rightToLeft="false" tabSelected="false" showOutlineSymbols="true" defaultGridColor="true" view="normal" topLeftCell="A608" colorId="64" zoomScale="100" zoomScaleNormal="100" zoomScalePageLayoutView="100" workbookViewId="0">
      <selection pane="topLeft" activeCell="C620" activeCellId="0" sqref="C620"/>
    </sheetView>
  </sheetViews>
  <sheetFormatPr defaultColWidth="8.96484375" defaultRowHeight="15" zeroHeight="false" outlineLevelRow="0" outlineLevelCol="0"/>
  <cols>
    <col collapsed="false" customWidth="true" hidden="false" outlineLevel="0" max="1" min="1" style="0" width="15.4"/>
    <col collapsed="false" customWidth="true" hidden="false" outlineLevel="0" max="2" min="2" style="0" width="46.37"/>
    <col collapsed="false" customWidth="true" hidden="false" outlineLevel="0" max="3" min="3" style="0" width="75.62"/>
    <col collapsed="false" customWidth="true" hidden="false" outlineLevel="0" max="9" min="4" style="0" width="9.13"/>
    <col collapsed="false" customWidth="true" hidden="false" outlineLevel="0" max="10" min="10" style="0" width="47.36"/>
    <col collapsed="false" customWidth="true" hidden="false" outlineLevel="0" max="25" min="11" style="0" width="9.13"/>
    <col collapsed="false" customWidth="true" hidden="false" outlineLevel="0" max="26" min="26" style="0" width="13.97"/>
  </cols>
  <sheetData>
    <row r="1" customFormat="false" ht="15" hidden="false" customHeight="false" outlineLevel="0" collapsed="false">
      <c r="A1" s="87" t="s">
        <v>143</v>
      </c>
      <c r="B1" s="87" t="s">
        <v>144</v>
      </c>
      <c r="C1" s="87" t="s">
        <v>145</v>
      </c>
      <c r="D1" s="87" t="s">
        <v>146</v>
      </c>
      <c r="E1" s="87" t="s">
        <v>147</v>
      </c>
      <c r="F1" s="87" t="s">
        <v>148</v>
      </c>
      <c r="G1" s="87" t="s">
        <v>149</v>
      </c>
      <c r="H1" s="87" t="s">
        <v>150</v>
      </c>
      <c r="I1" s="87" t="s">
        <v>151</v>
      </c>
      <c r="J1" s="87" t="s">
        <v>152</v>
      </c>
      <c r="K1" s="87" t="s">
        <v>153</v>
      </c>
      <c r="L1" s="87" t="s">
        <v>154</v>
      </c>
      <c r="M1" s="87" t="s">
        <v>155</v>
      </c>
      <c r="N1" s="87" t="s">
        <v>156</v>
      </c>
      <c r="O1" s="87" t="s">
        <v>157</v>
      </c>
      <c r="P1" s="87" t="s">
        <v>158</v>
      </c>
      <c r="Q1" s="87" t="s">
        <v>159</v>
      </c>
      <c r="R1" s="87" t="s">
        <v>152</v>
      </c>
      <c r="S1" s="87" t="s">
        <v>160</v>
      </c>
      <c r="T1" s="87" t="s">
        <v>161</v>
      </c>
      <c r="U1" s="87" t="s">
        <v>162</v>
      </c>
      <c r="V1" s="87" t="s">
        <v>163</v>
      </c>
      <c r="W1" s="87" t="s">
        <v>163</v>
      </c>
      <c r="X1" s="87" t="s">
        <v>164</v>
      </c>
      <c r="Y1" s="87" t="s">
        <v>164</v>
      </c>
      <c r="Z1" s="87" t="s">
        <v>165</v>
      </c>
    </row>
    <row r="2" customFormat="false" ht="15" hidden="false" customHeight="false" outlineLevel="0" collapsed="false">
      <c r="A2" s="0" t="s">
        <v>166</v>
      </c>
      <c r="B2" s="0" t="s">
        <v>167</v>
      </c>
      <c r="C2" s="0" t="s">
        <v>168</v>
      </c>
      <c r="E2" s="0" t="n">
        <v>0</v>
      </c>
      <c r="F2" s="0" t="s">
        <v>169</v>
      </c>
      <c r="I2" s="0" t="s">
        <v>170</v>
      </c>
      <c r="J2" s="0" t="s">
        <v>171</v>
      </c>
      <c r="K2" s="0" t="n">
        <v>0</v>
      </c>
      <c r="L2" s="0" t="s">
        <v>172</v>
      </c>
      <c r="M2" s="0" t="n">
        <v>0</v>
      </c>
      <c r="N2" s="0" t="s">
        <v>173</v>
      </c>
      <c r="O2" s="0" t="s">
        <v>174</v>
      </c>
      <c r="P2" s="0" t="s">
        <v>174</v>
      </c>
    </row>
    <row r="3" customFormat="false" ht="15" hidden="false" customHeight="false" outlineLevel="0" collapsed="false">
      <c r="A3" s="0" t="s">
        <v>166</v>
      </c>
      <c r="B3" s="0" t="s">
        <v>175</v>
      </c>
      <c r="C3" s="0" t="s">
        <v>60</v>
      </c>
      <c r="E3" s="0" t="n">
        <v>1</v>
      </c>
      <c r="F3" s="0" t="s">
        <v>176</v>
      </c>
      <c r="G3" s="0" t="s">
        <v>167</v>
      </c>
      <c r="H3" s="0" t="s">
        <v>175</v>
      </c>
      <c r="I3" s="0" t="s">
        <v>170</v>
      </c>
      <c r="J3" s="0" t="s">
        <v>177</v>
      </c>
      <c r="K3" s="0" t="n">
        <v>0</v>
      </c>
      <c r="L3" s="0" t="s">
        <v>172</v>
      </c>
      <c r="M3" s="0" t="n">
        <v>0</v>
      </c>
      <c r="N3" s="0" t="s">
        <v>173</v>
      </c>
      <c r="O3" s="0" t="s">
        <v>178</v>
      </c>
      <c r="P3" s="0" t="s">
        <v>174</v>
      </c>
      <c r="Z3" s="0" t="s">
        <v>179</v>
      </c>
    </row>
    <row r="4" customFormat="false" ht="15" hidden="false" customHeight="false" outlineLevel="0" collapsed="false">
      <c r="A4" s="0" t="s">
        <v>166</v>
      </c>
      <c r="B4" s="0" t="s">
        <v>180</v>
      </c>
      <c r="C4" s="0" t="s">
        <v>62</v>
      </c>
      <c r="E4" s="0" t="n">
        <v>2</v>
      </c>
      <c r="F4" s="0" t="s">
        <v>181</v>
      </c>
      <c r="G4" s="0" t="s">
        <v>167</v>
      </c>
      <c r="H4" s="0" t="s">
        <v>180</v>
      </c>
      <c r="I4" s="0" t="s">
        <v>170</v>
      </c>
      <c r="J4" s="0" t="s">
        <v>171</v>
      </c>
      <c r="K4" s="0" t="n">
        <v>0</v>
      </c>
      <c r="L4" s="0" t="s">
        <v>172</v>
      </c>
      <c r="M4" s="0" t="n">
        <v>0</v>
      </c>
      <c r="N4" s="0" t="s">
        <v>173</v>
      </c>
      <c r="O4" s="0" t="s">
        <v>174</v>
      </c>
      <c r="P4" s="0" t="s">
        <v>174</v>
      </c>
      <c r="Z4" s="0" t="s">
        <v>182</v>
      </c>
    </row>
    <row r="5" customFormat="false" ht="15" hidden="false" customHeight="false" outlineLevel="0" collapsed="false">
      <c r="A5" s="0" t="s">
        <v>166</v>
      </c>
      <c r="B5" s="0" t="s">
        <v>183</v>
      </c>
      <c r="C5" s="0" t="s">
        <v>66</v>
      </c>
      <c r="E5" s="0" t="n">
        <v>3</v>
      </c>
      <c r="F5" s="0" t="s">
        <v>184</v>
      </c>
      <c r="G5" s="0" t="s">
        <v>167</v>
      </c>
      <c r="H5" s="0" t="s">
        <v>183</v>
      </c>
      <c r="I5" s="0" t="s">
        <v>170</v>
      </c>
      <c r="J5" s="0" t="s">
        <v>185</v>
      </c>
      <c r="K5" s="0" t="n">
        <v>0</v>
      </c>
      <c r="L5" s="0" t="s">
        <v>172</v>
      </c>
      <c r="M5" s="0" t="n">
        <v>0</v>
      </c>
      <c r="N5" s="0" t="s">
        <v>173</v>
      </c>
      <c r="O5" s="0" t="s">
        <v>178</v>
      </c>
      <c r="P5" s="0" t="s">
        <v>174</v>
      </c>
    </row>
    <row r="6" customFormat="false" ht="15" hidden="false" customHeight="false" outlineLevel="0" collapsed="false">
      <c r="A6" s="0" t="s">
        <v>166</v>
      </c>
      <c r="B6" s="0" t="s">
        <v>186</v>
      </c>
      <c r="C6" s="0" t="s">
        <v>67</v>
      </c>
      <c r="E6" s="0" t="n">
        <v>4</v>
      </c>
      <c r="F6" s="0" t="s">
        <v>187</v>
      </c>
      <c r="G6" s="0" t="s">
        <v>167</v>
      </c>
      <c r="H6" s="0" t="s">
        <v>186</v>
      </c>
      <c r="I6" s="0" t="s">
        <v>170</v>
      </c>
      <c r="J6" s="0" t="s">
        <v>188</v>
      </c>
      <c r="K6" s="0" t="s">
        <v>189</v>
      </c>
      <c r="L6" s="0" t="s">
        <v>172</v>
      </c>
      <c r="M6" s="0" t="n">
        <v>0</v>
      </c>
      <c r="N6" s="0" t="s">
        <v>173</v>
      </c>
      <c r="O6" s="0" t="s">
        <v>178</v>
      </c>
      <c r="P6" s="0" t="s">
        <v>174</v>
      </c>
      <c r="Z6" s="0" t="s">
        <v>190</v>
      </c>
    </row>
    <row r="7" customFormat="false" ht="15" hidden="false" customHeight="false" outlineLevel="0" collapsed="false">
      <c r="A7" s="0" t="s">
        <v>166</v>
      </c>
      <c r="B7" s="0" t="s">
        <v>191</v>
      </c>
      <c r="C7" s="0" t="s">
        <v>68</v>
      </c>
      <c r="E7" s="0" t="n">
        <v>5</v>
      </c>
      <c r="F7" s="0" t="s">
        <v>192</v>
      </c>
      <c r="G7" s="0" t="s">
        <v>167</v>
      </c>
      <c r="H7" s="0" t="s">
        <v>191</v>
      </c>
      <c r="I7" s="0" t="s">
        <v>170</v>
      </c>
      <c r="J7" s="0" t="s">
        <v>193</v>
      </c>
      <c r="K7" s="0" t="n">
        <v>0</v>
      </c>
      <c r="L7" s="0" t="s">
        <v>172</v>
      </c>
      <c r="M7" s="0" t="n">
        <v>0</v>
      </c>
      <c r="N7" s="0" t="s">
        <v>194</v>
      </c>
      <c r="O7" s="0" t="s">
        <v>178</v>
      </c>
      <c r="P7" s="0" t="s">
        <v>174</v>
      </c>
      <c r="Z7" s="0" t="s">
        <v>195</v>
      </c>
    </row>
    <row r="8" customFormat="false" ht="15" hidden="false" customHeight="false" outlineLevel="0" collapsed="false">
      <c r="A8" s="0" t="s">
        <v>166</v>
      </c>
      <c r="B8" s="0" t="s">
        <v>196</v>
      </c>
      <c r="C8" s="0" t="s">
        <v>196</v>
      </c>
      <c r="E8" s="0" t="n">
        <v>6</v>
      </c>
      <c r="F8" s="0" t="s">
        <v>197</v>
      </c>
      <c r="G8" s="0" t="s">
        <v>167</v>
      </c>
      <c r="H8" s="0" t="s">
        <v>196</v>
      </c>
      <c r="I8" s="0" t="s">
        <v>170</v>
      </c>
      <c r="J8" s="0" t="s">
        <v>193</v>
      </c>
      <c r="L8" s="0" t="s">
        <v>172</v>
      </c>
      <c r="N8" s="0" t="s">
        <v>194</v>
      </c>
      <c r="O8" s="0" t="s">
        <v>178</v>
      </c>
      <c r="P8" s="0" t="s">
        <v>174</v>
      </c>
      <c r="Z8" s="0" t="s">
        <v>198</v>
      </c>
    </row>
    <row r="9" customFormat="false" ht="15" hidden="false" customHeight="false" outlineLevel="0" collapsed="false">
      <c r="A9" s="0" t="s">
        <v>166</v>
      </c>
      <c r="B9" s="0" t="s">
        <v>199</v>
      </c>
      <c r="C9" s="0" t="s">
        <v>199</v>
      </c>
      <c r="J9" s="0" t="s">
        <v>193</v>
      </c>
      <c r="N9" s="0" t="s">
        <v>194</v>
      </c>
      <c r="O9" s="0" t="s">
        <v>178</v>
      </c>
    </row>
    <row r="10" customFormat="false" ht="15" hidden="false" customHeight="false" outlineLevel="0" collapsed="false">
      <c r="B10" s="88" t="s">
        <v>200</v>
      </c>
      <c r="C10" s="88" t="s">
        <v>71</v>
      </c>
      <c r="D10" s="88"/>
      <c r="E10" s="88" t="n">
        <v>8</v>
      </c>
      <c r="F10" s="88" t="s">
        <v>201</v>
      </c>
      <c r="G10" s="88" t="s">
        <v>167</v>
      </c>
      <c r="H10" s="88" t="s">
        <v>200</v>
      </c>
      <c r="I10" s="88" t="s">
        <v>170</v>
      </c>
      <c r="J10" s="88" t="s">
        <v>202</v>
      </c>
      <c r="K10" s="88" t="n">
        <v>0</v>
      </c>
      <c r="L10" s="88" t="s">
        <v>172</v>
      </c>
      <c r="M10" s="88" t="n">
        <v>0</v>
      </c>
      <c r="N10" s="88" t="s">
        <v>173</v>
      </c>
      <c r="O10" s="88" t="s">
        <v>178</v>
      </c>
      <c r="P10" s="88" t="s">
        <v>174</v>
      </c>
      <c r="Q10" s="88"/>
      <c r="R10" s="88"/>
      <c r="S10" s="88"/>
      <c r="T10" s="88"/>
      <c r="U10" s="88"/>
      <c r="V10" s="88"/>
      <c r="W10" s="88"/>
      <c r="X10" s="88"/>
      <c r="Y10" s="88"/>
      <c r="Z10" s="88"/>
    </row>
    <row r="11" customFormat="false" ht="15" hidden="false" customHeight="false" outlineLevel="0" collapsed="false">
      <c r="A11" s="0" t="s">
        <v>166</v>
      </c>
      <c r="B11" s="0" t="s">
        <v>203</v>
      </c>
      <c r="C11" s="0" t="s">
        <v>65</v>
      </c>
      <c r="J11" s="0" t="s">
        <v>204</v>
      </c>
      <c r="N11" s="0" t="s">
        <v>194</v>
      </c>
      <c r="Z11" s="0" t="s">
        <v>205</v>
      </c>
    </row>
    <row r="12" customFormat="false" ht="15" hidden="false" customHeight="false" outlineLevel="0" collapsed="false">
      <c r="A12" s="0" t="s">
        <v>166</v>
      </c>
      <c r="B12" s="0" t="s">
        <v>206</v>
      </c>
      <c r="C12" s="0" t="s">
        <v>88</v>
      </c>
      <c r="E12" s="0" t="n">
        <v>9</v>
      </c>
      <c r="F12" s="0" t="s">
        <v>207</v>
      </c>
      <c r="G12" s="0" t="s">
        <v>167</v>
      </c>
      <c r="H12" s="0" t="s">
        <v>206</v>
      </c>
      <c r="I12" s="0" t="s">
        <v>170</v>
      </c>
      <c r="J12" s="0" t="s">
        <v>204</v>
      </c>
      <c r="K12" s="0" t="n">
        <v>0</v>
      </c>
      <c r="L12" s="0" t="s">
        <v>172</v>
      </c>
      <c r="M12" s="0" t="n">
        <v>0</v>
      </c>
      <c r="N12" s="0" t="s">
        <v>194</v>
      </c>
      <c r="O12" s="0" t="s">
        <v>178</v>
      </c>
      <c r="P12" s="0" t="s">
        <v>174</v>
      </c>
    </row>
    <row r="13" customFormat="false" ht="15" hidden="false" customHeight="false" outlineLevel="0" collapsed="false">
      <c r="A13" s="0" t="s">
        <v>166</v>
      </c>
      <c r="B13" s="0" t="s">
        <v>208</v>
      </c>
      <c r="C13" s="0" t="s">
        <v>76</v>
      </c>
      <c r="E13" s="0" t="n">
        <v>10</v>
      </c>
      <c r="F13" s="0" t="s">
        <v>209</v>
      </c>
      <c r="G13" s="0" t="s">
        <v>167</v>
      </c>
      <c r="H13" s="0" t="s">
        <v>208</v>
      </c>
      <c r="I13" s="0" t="s">
        <v>170</v>
      </c>
      <c r="J13" s="0" t="s">
        <v>204</v>
      </c>
      <c r="K13" s="0" t="n">
        <v>0</v>
      </c>
      <c r="L13" s="0" t="s">
        <v>172</v>
      </c>
      <c r="M13" s="0" t="n">
        <v>0</v>
      </c>
      <c r="N13" s="0" t="s">
        <v>194</v>
      </c>
      <c r="O13" s="0" t="s">
        <v>178</v>
      </c>
      <c r="P13" s="0" t="s">
        <v>174</v>
      </c>
    </row>
    <row r="14" customFormat="false" ht="15" hidden="false" customHeight="false" outlineLevel="0" collapsed="false">
      <c r="A14" s="0" t="s">
        <v>166</v>
      </c>
      <c r="B14" s="0" t="s">
        <v>210</v>
      </c>
      <c r="C14" s="0" t="s">
        <v>78</v>
      </c>
      <c r="E14" s="0" t="n">
        <v>11</v>
      </c>
      <c r="F14" s="0" t="s">
        <v>211</v>
      </c>
      <c r="G14" s="0" t="s">
        <v>167</v>
      </c>
      <c r="H14" s="0" t="s">
        <v>210</v>
      </c>
      <c r="I14" s="0" t="s">
        <v>170</v>
      </c>
      <c r="J14" s="0" t="s">
        <v>204</v>
      </c>
      <c r="K14" s="0" t="n">
        <v>0</v>
      </c>
      <c r="L14" s="0" t="s">
        <v>172</v>
      </c>
      <c r="M14" s="0" t="n">
        <v>0</v>
      </c>
      <c r="N14" s="0" t="s">
        <v>194</v>
      </c>
      <c r="O14" s="0" t="s">
        <v>178</v>
      </c>
      <c r="P14" s="0" t="s">
        <v>174</v>
      </c>
    </row>
    <row r="15" customFormat="false" ht="15" hidden="false" customHeight="false" outlineLevel="0" collapsed="false">
      <c r="A15" s="0" t="s">
        <v>166</v>
      </c>
      <c r="B15" s="0" t="s">
        <v>212</v>
      </c>
      <c r="C15" s="0" t="s">
        <v>80</v>
      </c>
      <c r="E15" s="0" t="n">
        <v>12</v>
      </c>
      <c r="F15" s="0" t="s">
        <v>213</v>
      </c>
      <c r="G15" s="0" t="s">
        <v>167</v>
      </c>
      <c r="H15" s="0" t="s">
        <v>212</v>
      </c>
      <c r="I15" s="0" t="s">
        <v>170</v>
      </c>
      <c r="J15" s="0" t="s">
        <v>204</v>
      </c>
      <c r="K15" s="0" t="n">
        <v>0</v>
      </c>
      <c r="L15" s="0" t="s">
        <v>172</v>
      </c>
      <c r="M15" s="0" t="n">
        <v>0</v>
      </c>
      <c r="N15" s="0" t="s">
        <v>194</v>
      </c>
      <c r="O15" s="0" t="s">
        <v>178</v>
      </c>
      <c r="P15" s="0" t="s">
        <v>174</v>
      </c>
    </row>
    <row r="16" customFormat="false" ht="15" hidden="false" customHeight="false" outlineLevel="0" collapsed="false">
      <c r="A16" s="0" t="s">
        <v>166</v>
      </c>
      <c r="B16" s="0" t="s">
        <v>214</v>
      </c>
      <c r="C16" s="0" t="s">
        <v>82</v>
      </c>
      <c r="E16" s="0" t="n">
        <v>13</v>
      </c>
      <c r="F16" s="0" t="s">
        <v>215</v>
      </c>
      <c r="G16" s="0" t="s">
        <v>167</v>
      </c>
      <c r="H16" s="0" t="s">
        <v>214</v>
      </c>
      <c r="I16" s="0" t="s">
        <v>170</v>
      </c>
      <c r="J16" s="0" t="s">
        <v>204</v>
      </c>
      <c r="K16" s="0" t="n">
        <v>0</v>
      </c>
      <c r="L16" s="0" t="s">
        <v>172</v>
      </c>
      <c r="M16" s="0" t="n">
        <v>0</v>
      </c>
      <c r="N16" s="0" t="s">
        <v>194</v>
      </c>
      <c r="O16" s="0" t="s">
        <v>178</v>
      </c>
      <c r="P16" s="0" t="s">
        <v>174</v>
      </c>
    </row>
    <row r="17" customFormat="false" ht="15" hidden="false" customHeight="false" outlineLevel="0" collapsed="false">
      <c r="A17" s="0" t="s">
        <v>166</v>
      </c>
      <c r="B17" s="0" t="s">
        <v>216</v>
      </c>
      <c r="C17" s="0" t="s">
        <v>84</v>
      </c>
      <c r="E17" s="0" t="n">
        <v>14</v>
      </c>
      <c r="F17" s="0" t="s">
        <v>217</v>
      </c>
      <c r="G17" s="0" t="s">
        <v>167</v>
      </c>
      <c r="H17" s="0" t="s">
        <v>216</v>
      </c>
      <c r="I17" s="0" t="s">
        <v>170</v>
      </c>
      <c r="J17" s="0" t="s">
        <v>204</v>
      </c>
      <c r="K17" s="0" t="n">
        <v>0</v>
      </c>
      <c r="L17" s="0" t="s">
        <v>172</v>
      </c>
      <c r="M17" s="0" t="n">
        <v>0</v>
      </c>
      <c r="N17" s="0" t="s">
        <v>194</v>
      </c>
      <c r="O17" s="0" t="s">
        <v>178</v>
      </c>
      <c r="P17" s="0" t="s">
        <v>174</v>
      </c>
    </row>
    <row r="18" customFormat="false" ht="15" hidden="false" customHeight="false" outlineLevel="0" collapsed="false">
      <c r="A18" s="0" t="s">
        <v>166</v>
      </c>
      <c r="B18" s="0" t="s">
        <v>218</v>
      </c>
      <c r="C18" s="0" t="s">
        <v>86</v>
      </c>
      <c r="E18" s="0" t="n">
        <v>15</v>
      </c>
      <c r="F18" s="0" t="s">
        <v>219</v>
      </c>
      <c r="G18" s="0" t="s">
        <v>167</v>
      </c>
      <c r="H18" s="0" t="s">
        <v>218</v>
      </c>
      <c r="I18" s="0" t="s">
        <v>170</v>
      </c>
      <c r="J18" s="0" t="s">
        <v>204</v>
      </c>
      <c r="K18" s="0" t="n">
        <v>0</v>
      </c>
      <c r="L18" s="0" t="s">
        <v>172</v>
      </c>
      <c r="M18" s="0" t="n">
        <v>0</v>
      </c>
      <c r="N18" s="0" t="s">
        <v>194</v>
      </c>
      <c r="O18" s="0" t="s">
        <v>178</v>
      </c>
      <c r="P18" s="0" t="s">
        <v>174</v>
      </c>
    </row>
    <row r="19" customFormat="false" ht="15" hidden="false" customHeight="false" outlineLevel="0" collapsed="false">
      <c r="A19" s="0" t="s">
        <v>166</v>
      </c>
      <c r="B19" s="0" t="s">
        <v>220</v>
      </c>
      <c r="C19" s="0" t="s">
        <v>221</v>
      </c>
      <c r="F19" s="0" t="s">
        <v>222</v>
      </c>
      <c r="I19" s="0" t="s">
        <v>223</v>
      </c>
      <c r="J19" s="0" t="s">
        <v>171</v>
      </c>
      <c r="K19" s="0" t="n">
        <v>0</v>
      </c>
      <c r="L19" s="0" t="s">
        <v>172</v>
      </c>
      <c r="M19" s="0" t="n">
        <v>0</v>
      </c>
      <c r="N19" s="0" t="s">
        <v>173</v>
      </c>
      <c r="O19" s="0" t="s">
        <v>174</v>
      </c>
      <c r="P19" s="0" t="s">
        <v>174</v>
      </c>
    </row>
    <row r="20" customFormat="false" ht="15" hidden="false" customHeight="false" outlineLevel="0" collapsed="false">
      <c r="A20" s="0" t="s">
        <v>166</v>
      </c>
      <c r="B20" s="0" t="s">
        <v>224</v>
      </c>
      <c r="C20" s="0" t="s">
        <v>225</v>
      </c>
      <c r="E20" s="0" t="n">
        <v>1</v>
      </c>
      <c r="F20" s="0" t="s">
        <v>226</v>
      </c>
      <c r="G20" s="0" t="s">
        <v>220</v>
      </c>
      <c r="H20" s="0" t="s">
        <v>224</v>
      </c>
      <c r="I20" s="0" t="s">
        <v>223</v>
      </c>
      <c r="J20" s="0" t="s">
        <v>171</v>
      </c>
      <c r="K20" s="0" t="n">
        <v>0</v>
      </c>
      <c r="L20" s="0" t="s">
        <v>227</v>
      </c>
      <c r="M20" s="0" t="n">
        <v>0</v>
      </c>
      <c r="N20" s="0" t="s">
        <v>173</v>
      </c>
      <c r="O20" s="0" t="s">
        <v>174</v>
      </c>
      <c r="P20" s="0" t="s">
        <v>174</v>
      </c>
    </row>
    <row r="21" customFormat="false" ht="15" hidden="false" customHeight="false" outlineLevel="0" collapsed="false">
      <c r="A21" s="0" t="s">
        <v>166</v>
      </c>
      <c r="B21" s="0" t="s">
        <v>228</v>
      </c>
      <c r="C21" s="0" t="s">
        <v>229</v>
      </c>
      <c r="E21" s="0" t="n">
        <v>1</v>
      </c>
      <c r="F21" s="0" t="s">
        <v>230</v>
      </c>
      <c r="G21" s="0" t="s">
        <v>224</v>
      </c>
      <c r="H21" s="0" t="s">
        <v>228</v>
      </c>
      <c r="I21" s="0" t="s">
        <v>223</v>
      </c>
      <c r="J21" s="0" t="s">
        <v>171</v>
      </c>
      <c r="K21" s="0" t="n">
        <v>0</v>
      </c>
      <c r="L21" s="0" t="s">
        <v>231</v>
      </c>
      <c r="M21" s="0" t="n">
        <v>0</v>
      </c>
      <c r="N21" s="0" t="s">
        <v>173</v>
      </c>
      <c r="O21" s="0" t="s">
        <v>174</v>
      </c>
      <c r="P21" s="0" t="s">
        <v>174</v>
      </c>
    </row>
    <row r="22" customFormat="false" ht="15" hidden="false" customHeight="false" outlineLevel="0" collapsed="false">
      <c r="A22" s="0" t="s">
        <v>166</v>
      </c>
      <c r="B22" s="0" t="s">
        <v>232</v>
      </c>
      <c r="C22" s="0" t="s">
        <v>233</v>
      </c>
      <c r="E22" s="0" t="n">
        <v>1</v>
      </c>
      <c r="F22" s="0" t="s">
        <v>234</v>
      </c>
      <c r="G22" s="0" t="s">
        <v>228</v>
      </c>
      <c r="H22" s="0" t="s">
        <v>232</v>
      </c>
      <c r="I22" s="0" t="s">
        <v>223</v>
      </c>
      <c r="J22" s="0" t="s">
        <v>235</v>
      </c>
      <c r="K22" s="0" t="n">
        <v>0</v>
      </c>
      <c r="L22" s="0" t="s">
        <v>172</v>
      </c>
      <c r="M22" s="0" t="n">
        <v>0</v>
      </c>
      <c r="N22" s="0" t="s">
        <v>173</v>
      </c>
      <c r="O22" s="0" t="s">
        <v>174</v>
      </c>
      <c r="P22" s="0" t="s">
        <v>174</v>
      </c>
    </row>
    <row r="23" customFormat="false" ht="15" hidden="false" customHeight="false" outlineLevel="0" collapsed="false">
      <c r="A23" s="0" t="s">
        <v>166</v>
      </c>
      <c r="B23" s="0" t="s">
        <v>236</v>
      </c>
      <c r="C23" s="0" t="s">
        <v>237</v>
      </c>
      <c r="E23" s="0" t="n">
        <v>1</v>
      </c>
      <c r="F23" s="0" t="s">
        <v>238</v>
      </c>
      <c r="G23" s="0" t="s">
        <v>232</v>
      </c>
      <c r="H23" s="0" t="s">
        <v>236</v>
      </c>
      <c r="I23" s="0" t="s">
        <v>223</v>
      </c>
      <c r="J23" s="0" t="s">
        <v>235</v>
      </c>
      <c r="K23" s="0" t="n">
        <v>0</v>
      </c>
      <c r="L23" s="0" t="s">
        <v>172</v>
      </c>
      <c r="M23" s="0" t="n">
        <v>0</v>
      </c>
      <c r="N23" s="0" t="s">
        <v>173</v>
      </c>
      <c r="O23" s="0" t="s">
        <v>174</v>
      </c>
      <c r="P23" s="0" t="s">
        <v>174</v>
      </c>
    </row>
    <row r="24" customFormat="false" ht="15" hidden="false" customHeight="false" outlineLevel="0" collapsed="false">
      <c r="A24" s="0" t="s">
        <v>166</v>
      </c>
      <c r="B24" s="0" t="s">
        <v>239</v>
      </c>
      <c r="C24" s="0" t="s">
        <v>240</v>
      </c>
      <c r="E24" s="0" t="n">
        <v>2</v>
      </c>
      <c r="F24" s="0" t="s">
        <v>241</v>
      </c>
      <c r="G24" s="0" t="s">
        <v>232</v>
      </c>
      <c r="H24" s="0" t="s">
        <v>239</v>
      </c>
      <c r="I24" s="0" t="s">
        <v>223</v>
      </c>
      <c r="J24" s="0" t="s">
        <v>235</v>
      </c>
      <c r="K24" s="0" t="n">
        <v>0</v>
      </c>
      <c r="L24" s="0" t="s">
        <v>172</v>
      </c>
      <c r="M24" s="0" t="n">
        <v>0</v>
      </c>
      <c r="N24" s="0" t="s">
        <v>173</v>
      </c>
      <c r="O24" s="0" t="s">
        <v>174</v>
      </c>
      <c r="P24" s="0" t="s">
        <v>174</v>
      </c>
    </row>
    <row r="25" customFormat="false" ht="15" hidden="false" customHeight="false" outlineLevel="0" collapsed="false">
      <c r="A25" s="0" t="s">
        <v>166</v>
      </c>
      <c r="B25" s="0" t="s">
        <v>242</v>
      </c>
      <c r="C25" s="0" t="s">
        <v>243</v>
      </c>
      <c r="E25" s="0" t="n">
        <v>3</v>
      </c>
      <c r="F25" s="0" t="s">
        <v>244</v>
      </c>
      <c r="G25" s="0" t="s">
        <v>232</v>
      </c>
      <c r="H25" s="0" t="s">
        <v>242</v>
      </c>
      <c r="I25" s="0" t="s">
        <v>223</v>
      </c>
      <c r="J25" s="0" t="s">
        <v>235</v>
      </c>
      <c r="K25" s="0" t="n">
        <v>0</v>
      </c>
      <c r="L25" s="0" t="s">
        <v>172</v>
      </c>
      <c r="M25" s="0" t="n">
        <v>0</v>
      </c>
      <c r="N25" s="0" t="s">
        <v>173</v>
      </c>
      <c r="O25" s="0" t="s">
        <v>174</v>
      </c>
      <c r="P25" s="0" t="s">
        <v>174</v>
      </c>
    </row>
    <row r="26" customFormat="false" ht="15" hidden="false" customHeight="false" outlineLevel="0" collapsed="false">
      <c r="A26" s="0" t="s">
        <v>166</v>
      </c>
      <c r="B26" s="0" t="s">
        <v>245</v>
      </c>
      <c r="C26" s="0" t="s">
        <v>246</v>
      </c>
      <c r="E26" s="0" t="n">
        <v>4</v>
      </c>
      <c r="F26" s="0" t="s">
        <v>247</v>
      </c>
      <c r="G26" s="0" t="s">
        <v>232</v>
      </c>
      <c r="H26" s="0" t="s">
        <v>245</v>
      </c>
      <c r="I26" s="0" t="s">
        <v>223</v>
      </c>
      <c r="J26" s="0" t="s">
        <v>235</v>
      </c>
      <c r="K26" s="0" t="n">
        <v>0</v>
      </c>
      <c r="L26" s="0" t="s">
        <v>172</v>
      </c>
      <c r="M26" s="0" t="n">
        <v>0</v>
      </c>
      <c r="N26" s="0" t="s">
        <v>173</v>
      </c>
      <c r="O26" s="0" t="s">
        <v>174</v>
      </c>
      <c r="P26" s="0" t="s">
        <v>174</v>
      </c>
    </row>
    <row r="27" customFormat="false" ht="15" hidden="false" customHeight="false" outlineLevel="0" collapsed="false">
      <c r="A27" s="0" t="s">
        <v>166</v>
      </c>
      <c r="B27" s="0" t="s">
        <v>248</v>
      </c>
      <c r="C27" s="0" t="s">
        <v>249</v>
      </c>
      <c r="E27" s="0" t="n">
        <v>2</v>
      </c>
      <c r="F27" s="0" t="s">
        <v>250</v>
      </c>
      <c r="G27" s="0" t="s">
        <v>220</v>
      </c>
      <c r="H27" s="0" t="s">
        <v>248</v>
      </c>
      <c r="I27" s="0" t="s">
        <v>223</v>
      </c>
      <c r="J27" s="0" t="s">
        <v>171</v>
      </c>
      <c r="K27" s="0" t="n">
        <v>0</v>
      </c>
      <c r="L27" s="0" t="s">
        <v>172</v>
      </c>
      <c r="M27" s="0" t="n">
        <v>0</v>
      </c>
      <c r="N27" s="0" t="s">
        <v>173</v>
      </c>
      <c r="O27" s="0" t="s">
        <v>174</v>
      </c>
      <c r="P27" s="0" t="s">
        <v>174</v>
      </c>
    </row>
    <row r="28" customFormat="false" ht="15" hidden="false" customHeight="false" outlineLevel="0" collapsed="false">
      <c r="A28" s="0" t="s">
        <v>166</v>
      </c>
      <c r="B28" s="0" t="s">
        <v>251</v>
      </c>
      <c r="C28" s="0" t="s">
        <v>90</v>
      </c>
      <c r="E28" s="0" t="n">
        <v>1</v>
      </c>
      <c r="F28" s="0" t="s">
        <v>252</v>
      </c>
      <c r="G28" s="0" t="s">
        <v>248</v>
      </c>
      <c r="H28" s="0" t="s">
        <v>251</v>
      </c>
      <c r="I28" s="0" t="s">
        <v>223</v>
      </c>
      <c r="J28" s="0" t="s">
        <v>253</v>
      </c>
      <c r="K28" s="0" t="n">
        <v>0</v>
      </c>
      <c r="L28" s="0" t="s">
        <v>172</v>
      </c>
      <c r="M28" s="0" t="n">
        <v>0</v>
      </c>
      <c r="N28" s="0" t="s">
        <v>194</v>
      </c>
      <c r="O28" s="0" t="s">
        <v>178</v>
      </c>
      <c r="P28" s="0" t="s">
        <v>174</v>
      </c>
    </row>
    <row r="29" customFormat="false" ht="15" hidden="false" customHeight="false" outlineLevel="0" collapsed="false">
      <c r="A29" s="0" t="s">
        <v>166</v>
      </c>
      <c r="B29" s="0" t="s">
        <v>254</v>
      </c>
      <c r="C29" s="0" t="s">
        <v>91</v>
      </c>
      <c r="E29" s="0" t="n">
        <v>2</v>
      </c>
      <c r="F29" s="0" t="s">
        <v>255</v>
      </c>
      <c r="G29" s="0" t="s">
        <v>248</v>
      </c>
      <c r="H29" s="0" t="s">
        <v>254</v>
      </c>
      <c r="I29" s="0" t="s">
        <v>223</v>
      </c>
      <c r="J29" s="0" t="s">
        <v>256</v>
      </c>
      <c r="K29" s="0" t="n">
        <v>0</v>
      </c>
      <c r="L29" s="0" t="s">
        <v>172</v>
      </c>
      <c r="M29" s="0" t="n">
        <v>0</v>
      </c>
      <c r="N29" s="0" t="s">
        <v>194</v>
      </c>
      <c r="O29" s="0" t="s">
        <v>178</v>
      </c>
      <c r="P29" s="0" t="s">
        <v>174</v>
      </c>
    </row>
    <row r="30" customFormat="false" ht="15" hidden="false" customHeight="false" outlineLevel="0" collapsed="false">
      <c r="A30" s="0" t="s">
        <v>166</v>
      </c>
      <c r="B30" s="0" t="s">
        <v>257</v>
      </c>
      <c r="C30" s="0" t="s">
        <v>92</v>
      </c>
      <c r="E30" s="0" t="n">
        <v>3</v>
      </c>
      <c r="F30" s="0" t="s">
        <v>258</v>
      </c>
      <c r="G30" s="0" t="s">
        <v>248</v>
      </c>
      <c r="H30" s="0" t="s">
        <v>257</v>
      </c>
      <c r="I30" s="0" t="s">
        <v>223</v>
      </c>
      <c r="J30" s="0" t="s">
        <v>256</v>
      </c>
      <c r="K30" s="0" t="n">
        <v>0</v>
      </c>
      <c r="L30" s="0" t="s">
        <v>172</v>
      </c>
      <c r="M30" s="0" t="n">
        <v>0</v>
      </c>
      <c r="N30" s="0" t="s">
        <v>194</v>
      </c>
      <c r="O30" s="0" t="s">
        <v>178</v>
      </c>
      <c r="P30" s="0" t="s">
        <v>174</v>
      </c>
    </row>
    <row r="31" customFormat="false" ht="15" hidden="false" customHeight="false" outlineLevel="0" collapsed="false">
      <c r="A31" s="89" t="s">
        <v>166</v>
      </c>
      <c r="B31" s="89" t="s">
        <v>259</v>
      </c>
      <c r="C31" s="89" t="s">
        <v>93</v>
      </c>
      <c r="D31" s="89"/>
      <c r="E31" s="89" t="n">
        <v>4</v>
      </c>
      <c r="F31" s="89" t="s">
        <v>260</v>
      </c>
      <c r="G31" s="89" t="s">
        <v>248</v>
      </c>
      <c r="H31" s="89" t="s">
        <v>259</v>
      </c>
      <c r="I31" s="89" t="s">
        <v>223</v>
      </c>
      <c r="J31" s="89" t="s">
        <v>256</v>
      </c>
      <c r="K31" s="89" t="n">
        <v>0</v>
      </c>
      <c r="L31" s="89" t="s">
        <v>172</v>
      </c>
      <c r="M31" s="89" t="n">
        <v>0</v>
      </c>
      <c r="N31" s="89" t="s">
        <v>194</v>
      </c>
      <c r="O31" s="89" t="s">
        <v>178</v>
      </c>
      <c r="P31" s="89" t="s">
        <v>174</v>
      </c>
      <c r="Q31" s="89"/>
      <c r="R31" s="89"/>
      <c r="S31" s="89"/>
      <c r="T31" s="89"/>
      <c r="U31" s="89"/>
      <c r="V31" s="89"/>
      <c r="W31" s="89"/>
      <c r="X31" s="89"/>
      <c r="Y31" s="89"/>
    </row>
    <row r="32" customFormat="false" ht="15" hidden="false" customHeight="false" outlineLevel="0" collapsed="false">
      <c r="A32" s="90" t="s">
        <v>166</v>
      </c>
      <c r="B32" s="90" t="s">
        <v>261</v>
      </c>
      <c r="C32" s="90" t="s">
        <v>94</v>
      </c>
      <c r="D32" s="90"/>
      <c r="E32" s="90" t="n">
        <v>5</v>
      </c>
      <c r="F32" s="90" t="s">
        <v>262</v>
      </c>
      <c r="G32" s="90" t="s">
        <v>248</v>
      </c>
      <c r="H32" s="90" t="s">
        <v>261</v>
      </c>
      <c r="I32" s="90" t="s">
        <v>223</v>
      </c>
      <c r="J32" s="90" t="s">
        <v>256</v>
      </c>
      <c r="K32" s="90" t="n">
        <v>0</v>
      </c>
      <c r="L32" s="90" t="s">
        <v>172</v>
      </c>
      <c r="M32" s="90" t="n">
        <v>0</v>
      </c>
      <c r="N32" s="90" t="s">
        <v>194</v>
      </c>
      <c r="O32" s="90" t="s">
        <v>178</v>
      </c>
      <c r="P32" s="90" t="s">
        <v>174</v>
      </c>
      <c r="Q32" s="90"/>
      <c r="R32" s="90"/>
      <c r="S32" s="90"/>
      <c r="T32" s="90"/>
      <c r="U32" s="90"/>
      <c r="V32" s="90"/>
      <c r="W32" s="90"/>
      <c r="X32" s="90"/>
      <c r="Y32" s="90"/>
      <c r="AG32" s="0" t="n">
        <v>1</v>
      </c>
    </row>
    <row r="33" customFormat="false" ht="15" hidden="false" customHeight="false" outlineLevel="0" collapsed="false">
      <c r="A33" s="0" t="s">
        <v>166</v>
      </c>
      <c r="B33" s="0" t="s">
        <v>263</v>
      </c>
      <c r="C33" s="0" t="s">
        <v>95</v>
      </c>
      <c r="E33" s="0" t="n">
        <v>6</v>
      </c>
      <c r="F33" s="0" t="s">
        <v>264</v>
      </c>
      <c r="G33" s="0" t="s">
        <v>248</v>
      </c>
      <c r="H33" s="0" t="s">
        <v>263</v>
      </c>
      <c r="I33" s="0" t="s">
        <v>223</v>
      </c>
      <c r="J33" s="0" t="s">
        <v>265</v>
      </c>
      <c r="K33" s="0" t="n">
        <v>0</v>
      </c>
      <c r="L33" s="0" t="s">
        <v>172</v>
      </c>
      <c r="M33" s="0" t="n">
        <v>0</v>
      </c>
      <c r="N33" s="0" t="s">
        <v>194</v>
      </c>
      <c r="O33" s="0" t="s">
        <v>178</v>
      </c>
      <c r="P33" s="0" t="s">
        <v>174</v>
      </c>
      <c r="Z33" s="0" t="s">
        <v>266</v>
      </c>
    </row>
    <row r="34" customFormat="false" ht="15" hidden="false" customHeight="false" outlineLevel="0" collapsed="false">
      <c r="A34" s="0" t="s">
        <v>166</v>
      </c>
      <c r="B34" s="0" t="s">
        <v>267</v>
      </c>
      <c r="C34" s="0" t="s">
        <v>268</v>
      </c>
      <c r="E34" s="0" t="n">
        <v>7</v>
      </c>
      <c r="F34" s="0" t="s">
        <v>269</v>
      </c>
      <c r="G34" s="0" t="s">
        <v>248</v>
      </c>
      <c r="H34" s="0" t="s">
        <v>267</v>
      </c>
      <c r="I34" s="0" t="s">
        <v>223</v>
      </c>
      <c r="J34" s="0" t="s">
        <v>171</v>
      </c>
      <c r="K34" s="0" t="n">
        <v>0</v>
      </c>
      <c r="L34" s="0" t="s">
        <v>172</v>
      </c>
      <c r="M34" s="0" t="n">
        <v>0</v>
      </c>
      <c r="N34" s="0" t="s">
        <v>173</v>
      </c>
      <c r="O34" s="0" t="s">
        <v>174</v>
      </c>
      <c r="P34" s="0" t="s">
        <v>174</v>
      </c>
    </row>
    <row r="35" customFormat="false" ht="15" hidden="false" customHeight="false" outlineLevel="0" collapsed="false">
      <c r="A35" s="0" t="s">
        <v>166</v>
      </c>
      <c r="B35" s="0" t="s">
        <v>270</v>
      </c>
      <c r="C35" s="0" t="s">
        <v>96</v>
      </c>
      <c r="E35" s="0" t="n">
        <v>1</v>
      </c>
      <c r="F35" s="0" t="s">
        <v>271</v>
      </c>
      <c r="G35" s="0" t="s">
        <v>267</v>
      </c>
      <c r="H35" s="0" t="s">
        <v>270</v>
      </c>
      <c r="I35" s="0" t="s">
        <v>223</v>
      </c>
      <c r="J35" s="0" t="s">
        <v>253</v>
      </c>
      <c r="K35" s="0" t="n">
        <v>0</v>
      </c>
      <c r="L35" s="0" t="s">
        <v>172</v>
      </c>
      <c r="M35" s="0" t="n">
        <v>0</v>
      </c>
      <c r="N35" s="0" t="s">
        <v>194</v>
      </c>
      <c r="O35" s="0" t="s">
        <v>178</v>
      </c>
      <c r="P35" s="0" t="s">
        <v>174</v>
      </c>
      <c r="Z35" s="0" t="s">
        <v>272</v>
      </c>
    </row>
    <row r="36" customFormat="false" ht="15" hidden="false" customHeight="false" outlineLevel="0" collapsed="false">
      <c r="A36" s="0" t="s">
        <v>166</v>
      </c>
      <c r="B36" s="0" t="s">
        <v>273</v>
      </c>
      <c r="C36" s="0" t="s">
        <v>97</v>
      </c>
      <c r="E36" s="0" t="n">
        <v>2</v>
      </c>
      <c r="F36" s="0" t="s">
        <v>274</v>
      </c>
      <c r="G36" s="0" t="s">
        <v>267</v>
      </c>
      <c r="H36" s="0" t="s">
        <v>273</v>
      </c>
      <c r="I36" s="0" t="s">
        <v>223</v>
      </c>
      <c r="J36" s="0" t="s">
        <v>253</v>
      </c>
      <c r="K36" s="0" t="n">
        <v>0</v>
      </c>
      <c r="L36" s="0" t="s">
        <v>172</v>
      </c>
      <c r="M36" s="0" t="n">
        <v>0</v>
      </c>
      <c r="N36" s="0" t="s">
        <v>194</v>
      </c>
      <c r="O36" s="0" t="s">
        <v>178</v>
      </c>
      <c r="P36" s="0" t="s">
        <v>174</v>
      </c>
    </row>
    <row r="37" customFormat="false" ht="15" hidden="false" customHeight="false" outlineLevel="0" collapsed="false">
      <c r="A37" s="0" t="s">
        <v>166</v>
      </c>
      <c r="B37" s="0" t="s">
        <v>275</v>
      </c>
      <c r="C37" s="91" t="s">
        <v>276</v>
      </c>
      <c r="E37" s="0" t="n">
        <v>3</v>
      </c>
      <c r="F37" s="0" t="s">
        <v>277</v>
      </c>
      <c r="G37" s="0" t="s">
        <v>267</v>
      </c>
      <c r="H37" s="0" t="s">
        <v>275</v>
      </c>
      <c r="I37" s="0" t="s">
        <v>223</v>
      </c>
      <c r="J37" s="0" t="s">
        <v>253</v>
      </c>
      <c r="K37" s="0" t="n">
        <v>0</v>
      </c>
      <c r="L37" s="0" t="s">
        <v>172</v>
      </c>
      <c r="M37" s="0" t="n">
        <v>0</v>
      </c>
      <c r="N37" s="0" t="s">
        <v>194</v>
      </c>
      <c r="O37" s="0" t="s">
        <v>178</v>
      </c>
      <c r="P37" s="0" t="s">
        <v>174</v>
      </c>
      <c r="Z37" s="91"/>
    </row>
    <row r="38" customFormat="false" ht="15" hidden="false" customHeight="false" outlineLevel="0" collapsed="false">
      <c r="A38" s="0" t="s">
        <v>166</v>
      </c>
      <c r="B38" s="0" t="s">
        <v>278</v>
      </c>
      <c r="C38" s="0" t="s">
        <v>99</v>
      </c>
      <c r="E38" s="0" t="n">
        <v>4</v>
      </c>
      <c r="F38" s="0" t="s">
        <v>279</v>
      </c>
      <c r="G38" s="0" t="s">
        <v>267</v>
      </c>
      <c r="H38" s="0" t="s">
        <v>278</v>
      </c>
      <c r="I38" s="0" t="s">
        <v>223</v>
      </c>
      <c r="J38" s="0" t="s">
        <v>265</v>
      </c>
      <c r="K38" s="0" t="n">
        <v>0</v>
      </c>
      <c r="L38" s="0" t="s">
        <v>172</v>
      </c>
      <c r="M38" s="0" t="n">
        <v>0</v>
      </c>
      <c r="N38" s="0" t="s">
        <v>194</v>
      </c>
      <c r="O38" s="0" t="s">
        <v>178</v>
      </c>
      <c r="P38" s="0" t="s">
        <v>174</v>
      </c>
      <c r="Z38" s="0" t="s">
        <v>99</v>
      </c>
    </row>
    <row r="39" customFormat="false" ht="15" hidden="false" customHeight="false" outlineLevel="0" collapsed="false">
      <c r="A39" s="90" t="s">
        <v>166</v>
      </c>
      <c r="B39" s="90" t="s">
        <v>280</v>
      </c>
      <c r="C39" s="90" t="s">
        <v>100</v>
      </c>
      <c r="D39" s="90"/>
      <c r="E39" s="90" t="n">
        <v>8</v>
      </c>
      <c r="F39" s="90" t="s">
        <v>281</v>
      </c>
      <c r="G39" s="90" t="s">
        <v>248</v>
      </c>
      <c r="H39" s="90" t="s">
        <v>280</v>
      </c>
      <c r="I39" s="90" t="s">
        <v>223</v>
      </c>
      <c r="J39" s="90" t="s">
        <v>256</v>
      </c>
      <c r="K39" s="90" t="n">
        <v>0</v>
      </c>
      <c r="L39" s="90" t="s">
        <v>172</v>
      </c>
      <c r="M39" s="90" t="n">
        <v>0</v>
      </c>
      <c r="N39" s="90" t="s">
        <v>194</v>
      </c>
      <c r="O39" s="90" t="s">
        <v>178</v>
      </c>
      <c r="P39" s="90" t="s">
        <v>174</v>
      </c>
      <c r="Q39" s="90"/>
      <c r="R39" s="90"/>
      <c r="S39" s="90"/>
      <c r="T39" s="90"/>
      <c r="U39" s="90"/>
      <c r="V39" s="90"/>
      <c r="W39" s="90"/>
      <c r="X39" s="90"/>
      <c r="Y39" s="90"/>
    </row>
    <row r="40" customFormat="false" ht="15" hidden="false" customHeight="false" outlineLevel="0" collapsed="false">
      <c r="A40" s="90" t="s">
        <v>166</v>
      </c>
      <c r="B40" s="90" t="s">
        <v>282</v>
      </c>
      <c r="C40" s="90" t="s">
        <v>101</v>
      </c>
      <c r="D40" s="90"/>
      <c r="E40" s="90" t="n">
        <v>9</v>
      </c>
      <c r="F40" s="90" t="s">
        <v>283</v>
      </c>
      <c r="G40" s="90" t="s">
        <v>248</v>
      </c>
      <c r="H40" s="90" t="s">
        <v>282</v>
      </c>
      <c r="I40" s="90" t="s">
        <v>223</v>
      </c>
      <c r="J40" s="90" t="s">
        <v>256</v>
      </c>
      <c r="K40" s="90" t="n">
        <v>0</v>
      </c>
      <c r="L40" s="90" t="s">
        <v>172</v>
      </c>
      <c r="M40" s="90" t="n">
        <v>0</v>
      </c>
      <c r="N40" s="90" t="s">
        <v>194</v>
      </c>
      <c r="O40" s="90" t="s">
        <v>178</v>
      </c>
      <c r="P40" s="90" t="s">
        <v>174</v>
      </c>
      <c r="Q40" s="90"/>
      <c r="R40" s="90"/>
      <c r="S40" s="90"/>
      <c r="T40" s="90"/>
      <c r="U40" s="90"/>
      <c r="V40" s="90"/>
      <c r="W40" s="90"/>
      <c r="X40" s="90"/>
      <c r="Y40" s="90"/>
    </row>
    <row r="41" customFormat="false" ht="15" hidden="false" customHeight="false" outlineLevel="0" collapsed="false">
      <c r="A41" s="90" t="s">
        <v>166</v>
      </c>
      <c r="B41" s="90" t="s">
        <v>284</v>
      </c>
      <c r="C41" s="90" t="s">
        <v>285</v>
      </c>
      <c r="D41" s="90"/>
      <c r="E41" s="90" t="n">
        <v>10</v>
      </c>
      <c r="F41" s="90" t="s">
        <v>286</v>
      </c>
      <c r="G41" s="90" t="s">
        <v>248</v>
      </c>
      <c r="H41" s="90" t="s">
        <v>284</v>
      </c>
      <c r="I41" s="90" t="s">
        <v>223</v>
      </c>
      <c r="J41" s="90" t="s">
        <v>256</v>
      </c>
      <c r="K41" s="90" t="n">
        <v>0</v>
      </c>
      <c r="L41" s="90" t="s">
        <v>172</v>
      </c>
      <c r="M41" s="90" t="n">
        <v>0</v>
      </c>
      <c r="N41" s="90" t="s">
        <v>194</v>
      </c>
      <c r="O41" s="90" t="s">
        <v>178</v>
      </c>
      <c r="P41" s="90" t="s">
        <v>174</v>
      </c>
      <c r="Q41" s="90"/>
      <c r="R41" s="90"/>
      <c r="S41" s="90"/>
      <c r="T41" s="90"/>
      <c r="U41" s="90"/>
      <c r="V41" s="90"/>
      <c r="W41" s="90"/>
      <c r="X41" s="90"/>
      <c r="Y41" s="90"/>
      <c r="Z41" s="90"/>
    </row>
    <row r="42" customFormat="false" ht="15" hidden="false" customHeight="false" outlineLevel="0" collapsed="false">
      <c r="A42" s="0" t="s">
        <v>166</v>
      </c>
      <c r="B42" s="0" t="s">
        <v>287</v>
      </c>
      <c r="C42" s="0" t="s">
        <v>102</v>
      </c>
      <c r="E42" s="0" t="n">
        <v>11</v>
      </c>
      <c r="F42" s="0" t="s">
        <v>288</v>
      </c>
      <c r="G42" s="0" t="s">
        <v>248</v>
      </c>
      <c r="H42" s="0" t="s">
        <v>287</v>
      </c>
      <c r="I42" s="0" t="s">
        <v>223</v>
      </c>
      <c r="J42" s="0" t="s">
        <v>265</v>
      </c>
      <c r="K42" s="0" t="n">
        <v>0</v>
      </c>
      <c r="L42" s="0" t="s">
        <v>172</v>
      </c>
      <c r="M42" s="0" t="n">
        <v>0</v>
      </c>
      <c r="N42" s="0" t="s">
        <v>194</v>
      </c>
      <c r="O42" s="0" t="s">
        <v>178</v>
      </c>
      <c r="P42" s="0" t="s">
        <v>174</v>
      </c>
      <c r="Z42" s="0" t="s">
        <v>102</v>
      </c>
    </row>
    <row r="43" customFormat="false" ht="15" hidden="false" customHeight="false" outlineLevel="0" collapsed="false">
      <c r="A43" s="0" t="s">
        <v>166</v>
      </c>
      <c r="B43" s="0" t="s">
        <v>289</v>
      </c>
      <c r="C43" s="0" t="s">
        <v>290</v>
      </c>
      <c r="E43" s="0" t="n">
        <v>12</v>
      </c>
      <c r="F43" s="0" t="s">
        <v>291</v>
      </c>
      <c r="G43" s="0" t="s">
        <v>248</v>
      </c>
      <c r="H43" s="0" t="s">
        <v>289</v>
      </c>
      <c r="I43" s="0" t="s">
        <v>223</v>
      </c>
      <c r="J43" s="0" t="s">
        <v>171</v>
      </c>
      <c r="K43" s="0" t="n">
        <v>0</v>
      </c>
      <c r="L43" s="0" t="s">
        <v>172</v>
      </c>
      <c r="M43" s="0" t="n">
        <v>0</v>
      </c>
      <c r="N43" s="0" t="s">
        <v>173</v>
      </c>
      <c r="O43" s="0" t="s">
        <v>174</v>
      </c>
      <c r="P43" s="0" t="s">
        <v>174</v>
      </c>
    </row>
    <row r="44" customFormat="false" ht="15" hidden="false" customHeight="false" outlineLevel="0" collapsed="false">
      <c r="A44" s="0" t="s">
        <v>166</v>
      </c>
      <c r="B44" s="0" t="s">
        <v>292</v>
      </c>
      <c r="C44" s="0" t="s">
        <v>103</v>
      </c>
      <c r="E44" s="0" t="n">
        <v>1</v>
      </c>
      <c r="F44" s="0" t="s">
        <v>293</v>
      </c>
      <c r="G44" s="0" t="s">
        <v>289</v>
      </c>
      <c r="H44" s="0" t="s">
        <v>292</v>
      </c>
      <c r="I44" s="0" t="s">
        <v>223</v>
      </c>
      <c r="J44" s="0" t="s">
        <v>256</v>
      </c>
      <c r="K44" s="0" t="n">
        <v>0</v>
      </c>
      <c r="L44" s="0" t="s">
        <v>172</v>
      </c>
      <c r="M44" s="0" t="n">
        <v>0</v>
      </c>
      <c r="N44" s="0" t="s">
        <v>194</v>
      </c>
      <c r="O44" s="0" t="s">
        <v>178</v>
      </c>
      <c r="P44" s="0" t="s">
        <v>174</v>
      </c>
      <c r="Z44" s="0" t="s">
        <v>294</v>
      </c>
    </row>
    <row r="45" customFormat="false" ht="15" hidden="false" customHeight="false" outlineLevel="0" collapsed="false">
      <c r="A45" s="0" t="s">
        <v>166</v>
      </c>
      <c r="B45" s="0" t="s">
        <v>295</v>
      </c>
      <c r="C45" s="0" t="s">
        <v>104</v>
      </c>
      <c r="E45" s="0" t="n">
        <v>2</v>
      </c>
      <c r="F45" s="0" t="s">
        <v>296</v>
      </c>
      <c r="G45" s="0" t="s">
        <v>289</v>
      </c>
      <c r="H45" s="0" t="s">
        <v>295</v>
      </c>
      <c r="I45" s="0" t="s">
        <v>223</v>
      </c>
      <c r="J45" s="0" t="s">
        <v>265</v>
      </c>
      <c r="K45" s="0" t="n">
        <v>0</v>
      </c>
      <c r="L45" s="0" t="s">
        <v>172</v>
      </c>
      <c r="M45" s="0" t="n">
        <v>0</v>
      </c>
      <c r="N45" s="0" t="s">
        <v>194</v>
      </c>
      <c r="O45" s="0" t="s">
        <v>178</v>
      </c>
      <c r="P45" s="0" t="s">
        <v>174</v>
      </c>
      <c r="Z45" s="0" t="s">
        <v>104</v>
      </c>
    </row>
    <row r="46" customFormat="false" ht="15" hidden="false" customHeight="false" outlineLevel="0" collapsed="false">
      <c r="A46" s="0" t="s">
        <v>166</v>
      </c>
      <c r="B46" s="0" t="s">
        <v>297</v>
      </c>
      <c r="C46" s="0" t="s">
        <v>298</v>
      </c>
      <c r="E46" s="0" t="n">
        <v>13</v>
      </c>
      <c r="F46" s="0" t="s">
        <v>299</v>
      </c>
      <c r="G46" s="0" t="s">
        <v>248</v>
      </c>
      <c r="H46" s="0" t="s">
        <v>297</v>
      </c>
      <c r="I46" s="0" t="s">
        <v>223</v>
      </c>
      <c r="J46" s="0" t="s">
        <v>171</v>
      </c>
      <c r="K46" s="0" t="n">
        <v>0</v>
      </c>
      <c r="L46" s="0" t="s">
        <v>172</v>
      </c>
      <c r="M46" s="0" t="n">
        <v>0</v>
      </c>
      <c r="N46" s="0" t="s">
        <v>173</v>
      </c>
      <c r="O46" s="0" t="s">
        <v>174</v>
      </c>
      <c r="P46" s="0" t="s">
        <v>174</v>
      </c>
    </row>
    <row r="47" customFormat="false" ht="15" hidden="false" customHeight="false" outlineLevel="0" collapsed="false">
      <c r="A47" s="0" t="s">
        <v>166</v>
      </c>
      <c r="B47" s="0" t="s">
        <v>300</v>
      </c>
      <c r="C47" s="0" t="s">
        <v>105</v>
      </c>
      <c r="E47" s="0" t="n">
        <v>1</v>
      </c>
      <c r="F47" s="0" t="s">
        <v>301</v>
      </c>
      <c r="G47" s="0" t="s">
        <v>297</v>
      </c>
      <c r="H47" s="0" t="s">
        <v>300</v>
      </c>
      <c r="I47" s="0" t="s">
        <v>223</v>
      </c>
      <c r="J47" s="0" t="s">
        <v>256</v>
      </c>
      <c r="K47" s="0" t="n">
        <v>0</v>
      </c>
      <c r="L47" s="0" t="s">
        <v>172</v>
      </c>
      <c r="M47" s="0" t="n">
        <v>0</v>
      </c>
      <c r="N47" s="0" t="s">
        <v>194</v>
      </c>
      <c r="O47" s="0" t="s">
        <v>178</v>
      </c>
      <c r="P47" s="0" t="s">
        <v>174</v>
      </c>
      <c r="Z47" s="0" t="s">
        <v>294</v>
      </c>
    </row>
    <row r="48" customFormat="false" ht="15" hidden="false" customHeight="false" outlineLevel="0" collapsed="false">
      <c r="A48" s="0" t="s">
        <v>166</v>
      </c>
      <c r="B48" s="0" t="s">
        <v>302</v>
      </c>
      <c r="C48" s="0" t="s">
        <v>106</v>
      </c>
      <c r="E48" s="0" t="n">
        <v>2</v>
      </c>
      <c r="F48" s="0" t="s">
        <v>303</v>
      </c>
      <c r="G48" s="0" t="s">
        <v>297</v>
      </c>
      <c r="H48" s="0" t="s">
        <v>302</v>
      </c>
      <c r="I48" s="0" t="s">
        <v>223</v>
      </c>
      <c r="J48" s="0" t="s">
        <v>265</v>
      </c>
      <c r="K48" s="0" t="n">
        <v>0</v>
      </c>
      <c r="L48" s="0" t="s">
        <v>172</v>
      </c>
      <c r="M48" s="0" t="n">
        <v>0</v>
      </c>
      <c r="N48" s="0" t="s">
        <v>194</v>
      </c>
      <c r="O48" s="0" t="s">
        <v>178</v>
      </c>
      <c r="P48" s="0" t="s">
        <v>174</v>
      </c>
      <c r="Z48" s="0" t="s">
        <v>106</v>
      </c>
      <c r="AA48" s="0" t="s">
        <v>304</v>
      </c>
    </row>
    <row r="49" customFormat="false" ht="15" hidden="false" customHeight="false" outlineLevel="0" collapsed="false">
      <c r="A49" s="0" t="s">
        <v>166</v>
      </c>
      <c r="B49" s="0" t="s">
        <v>305</v>
      </c>
      <c r="C49" s="0" t="s">
        <v>107</v>
      </c>
      <c r="E49" s="0" t="n">
        <v>14</v>
      </c>
      <c r="F49" s="0" t="s">
        <v>306</v>
      </c>
      <c r="G49" s="0" t="s">
        <v>248</v>
      </c>
      <c r="H49" s="0" t="s">
        <v>305</v>
      </c>
      <c r="I49" s="0" t="s">
        <v>223</v>
      </c>
      <c r="J49" s="0" t="s">
        <v>256</v>
      </c>
      <c r="K49" s="0" t="n">
        <v>0</v>
      </c>
      <c r="L49" s="0" t="s">
        <v>172</v>
      </c>
      <c r="M49" s="0" t="n">
        <v>0</v>
      </c>
      <c r="N49" s="0" t="s">
        <v>194</v>
      </c>
      <c r="O49" s="0" t="s">
        <v>178</v>
      </c>
      <c r="P49" s="0" t="s">
        <v>174</v>
      </c>
      <c r="Z49" s="0" t="s">
        <v>304</v>
      </c>
    </row>
    <row r="50" customFormat="false" ht="15" hidden="false" customHeight="false" outlineLevel="0" collapsed="false">
      <c r="A50" s="0" t="s">
        <v>166</v>
      </c>
      <c r="B50" s="0" t="s">
        <v>307</v>
      </c>
      <c r="C50" s="0" t="s">
        <v>308</v>
      </c>
      <c r="E50" s="0" t="n">
        <v>1</v>
      </c>
      <c r="F50" s="0" t="s">
        <v>309</v>
      </c>
      <c r="I50" s="0" t="s">
        <v>310</v>
      </c>
      <c r="J50" s="0" t="s">
        <v>171</v>
      </c>
      <c r="K50" s="0" t="n">
        <v>0</v>
      </c>
      <c r="L50" s="0" t="s">
        <v>172</v>
      </c>
      <c r="M50" s="0" t="n">
        <v>0</v>
      </c>
      <c r="N50" s="0" t="s">
        <v>173</v>
      </c>
      <c r="O50" s="0" t="s">
        <v>174</v>
      </c>
      <c r="P50" s="0" t="s">
        <v>174</v>
      </c>
    </row>
    <row r="51" customFormat="false" ht="15" hidden="false" customHeight="false" outlineLevel="0" collapsed="false">
      <c r="A51" s="0" t="s">
        <v>166</v>
      </c>
      <c r="B51" s="0" t="s">
        <v>311</v>
      </c>
      <c r="C51" s="0" t="s">
        <v>312</v>
      </c>
      <c r="E51" s="0" t="n">
        <v>1</v>
      </c>
      <c r="F51" s="0" t="s">
        <v>313</v>
      </c>
      <c r="G51" s="0" t="s">
        <v>307</v>
      </c>
      <c r="H51" s="0" t="s">
        <v>311</v>
      </c>
      <c r="I51" s="0" t="s">
        <v>310</v>
      </c>
      <c r="J51" s="0" t="s">
        <v>171</v>
      </c>
      <c r="K51" s="0" t="n">
        <v>0</v>
      </c>
      <c r="L51" s="0" t="s">
        <v>227</v>
      </c>
      <c r="M51" s="0" t="n">
        <v>0</v>
      </c>
      <c r="N51" s="0" t="s">
        <v>173</v>
      </c>
      <c r="O51" s="0" t="s">
        <v>174</v>
      </c>
      <c r="P51" s="0" t="s">
        <v>174</v>
      </c>
    </row>
    <row r="52" customFormat="false" ht="15" hidden="false" customHeight="false" outlineLevel="0" collapsed="false">
      <c r="A52" s="0" t="s">
        <v>166</v>
      </c>
      <c r="B52" s="0" t="s">
        <v>228</v>
      </c>
      <c r="C52" s="0" t="s">
        <v>229</v>
      </c>
      <c r="E52" s="0" t="n">
        <v>1</v>
      </c>
      <c r="F52" s="0" t="s">
        <v>230</v>
      </c>
      <c r="G52" s="0" t="s">
        <v>311</v>
      </c>
      <c r="H52" s="0" t="s">
        <v>228</v>
      </c>
      <c r="I52" s="0" t="s">
        <v>310</v>
      </c>
      <c r="J52" s="0" t="s">
        <v>171</v>
      </c>
      <c r="K52" s="0" t="n">
        <v>0</v>
      </c>
      <c r="L52" s="0" t="s">
        <v>231</v>
      </c>
      <c r="M52" s="0" t="n">
        <v>0</v>
      </c>
      <c r="N52" s="0" t="s">
        <v>173</v>
      </c>
      <c r="O52" s="0" t="s">
        <v>174</v>
      </c>
      <c r="P52" s="0" t="s">
        <v>174</v>
      </c>
    </row>
    <row r="53" customFormat="false" ht="15" hidden="false" customHeight="false" outlineLevel="0" collapsed="false">
      <c r="A53" s="0" t="s">
        <v>166</v>
      </c>
      <c r="B53" s="0" t="s">
        <v>232</v>
      </c>
      <c r="C53" s="0" t="s">
        <v>233</v>
      </c>
      <c r="E53" s="0" t="n">
        <v>1</v>
      </c>
      <c r="F53" s="0" t="s">
        <v>234</v>
      </c>
      <c r="G53" s="0" t="s">
        <v>228</v>
      </c>
      <c r="H53" s="0" t="s">
        <v>232</v>
      </c>
      <c r="I53" s="0" t="s">
        <v>310</v>
      </c>
      <c r="J53" s="0" t="s">
        <v>235</v>
      </c>
      <c r="K53" s="0" t="n">
        <v>0</v>
      </c>
      <c r="L53" s="0" t="s">
        <v>172</v>
      </c>
      <c r="M53" s="0" t="n">
        <v>0</v>
      </c>
      <c r="N53" s="0" t="s">
        <v>173</v>
      </c>
      <c r="O53" s="0" t="s">
        <v>174</v>
      </c>
      <c r="P53" s="0" t="s">
        <v>174</v>
      </c>
    </row>
    <row r="54" customFormat="false" ht="15" hidden="false" customHeight="false" outlineLevel="0" collapsed="false">
      <c r="A54" s="0" t="s">
        <v>166</v>
      </c>
      <c r="B54" s="0" t="s">
        <v>236</v>
      </c>
      <c r="C54" s="0" t="s">
        <v>237</v>
      </c>
      <c r="E54" s="0" t="n">
        <v>1</v>
      </c>
      <c r="F54" s="0" t="s">
        <v>238</v>
      </c>
      <c r="G54" s="0" t="s">
        <v>232</v>
      </c>
      <c r="H54" s="0" t="s">
        <v>236</v>
      </c>
      <c r="I54" s="0" t="s">
        <v>310</v>
      </c>
      <c r="J54" s="0" t="s">
        <v>235</v>
      </c>
      <c r="K54" s="0" t="n">
        <v>0</v>
      </c>
      <c r="L54" s="0" t="s">
        <v>172</v>
      </c>
      <c r="M54" s="0" t="n">
        <v>0</v>
      </c>
      <c r="N54" s="0" t="s">
        <v>173</v>
      </c>
      <c r="O54" s="0" t="s">
        <v>174</v>
      </c>
      <c r="P54" s="0" t="s">
        <v>174</v>
      </c>
    </row>
    <row r="55" customFormat="false" ht="15" hidden="false" customHeight="false" outlineLevel="0" collapsed="false">
      <c r="A55" s="0" t="s">
        <v>166</v>
      </c>
      <c r="B55" s="0" t="s">
        <v>314</v>
      </c>
      <c r="C55" s="0" t="s">
        <v>315</v>
      </c>
      <c r="E55" s="0" t="n">
        <v>1</v>
      </c>
      <c r="F55" s="0" t="s">
        <v>316</v>
      </c>
      <c r="G55" s="0" t="s">
        <v>236</v>
      </c>
      <c r="H55" s="0" t="s">
        <v>314</v>
      </c>
      <c r="I55" s="0" t="s">
        <v>310</v>
      </c>
      <c r="J55" s="0" t="s">
        <v>235</v>
      </c>
      <c r="K55" s="0" t="n">
        <v>0</v>
      </c>
      <c r="L55" s="0" t="s">
        <v>172</v>
      </c>
      <c r="M55" s="0" t="n">
        <v>0</v>
      </c>
      <c r="N55" s="0" t="s">
        <v>173</v>
      </c>
      <c r="O55" s="0" t="s">
        <v>174</v>
      </c>
      <c r="P55" s="0" t="s">
        <v>174</v>
      </c>
    </row>
    <row r="56" customFormat="false" ht="15" hidden="false" customHeight="false" outlineLevel="0" collapsed="false">
      <c r="A56" s="0" t="s">
        <v>166</v>
      </c>
      <c r="B56" s="0" t="s">
        <v>317</v>
      </c>
      <c r="C56" s="0" t="s">
        <v>318</v>
      </c>
      <c r="E56" s="0" t="n">
        <v>1</v>
      </c>
      <c r="F56" s="0" t="s">
        <v>319</v>
      </c>
      <c r="G56" s="0" t="s">
        <v>314</v>
      </c>
      <c r="H56" s="0" t="s">
        <v>317</v>
      </c>
      <c r="I56" s="0" t="s">
        <v>310</v>
      </c>
      <c r="J56" s="0" t="s">
        <v>235</v>
      </c>
      <c r="K56" s="0" t="n">
        <v>0</v>
      </c>
      <c r="L56" s="0" t="s">
        <v>172</v>
      </c>
      <c r="M56" s="0" t="n">
        <v>0</v>
      </c>
      <c r="N56" s="0" t="s">
        <v>173</v>
      </c>
      <c r="O56" s="0" t="s">
        <v>174</v>
      </c>
      <c r="P56" s="0" t="s">
        <v>174</v>
      </c>
    </row>
    <row r="57" customFormat="false" ht="15" hidden="false" customHeight="false" outlineLevel="0" collapsed="false">
      <c r="A57" s="0" t="s">
        <v>166</v>
      </c>
      <c r="B57" s="0" t="s">
        <v>320</v>
      </c>
      <c r="C57" s="0" t="s">
        <v>321</v>
      </c>
      <c r="E57" s="0" t="n">
        <v>2</v>
      </c>
      <c r="F57" s="0" t="s">
        <v>322</v>
      </c>
      <c r="G57" s="0" t="s">
        <v>314</v>
      </c>
      <c r="H57" s="0" t="s">
        <v>320</v>
      </c>
      <c r="I57" s="0" t="s">
        <v>310</v>
      </c>
      <c r="J57" s="0" t="s">
        <v>235</v>
      </c>
      <c r="K57" s="0" t="n">
        <v>0</v>
      </c>
      <c r="L57" s="0" t="s">
        <v>172</v>
      </c>
      <c r="M57" s="0" t="n">
        <v>0</v>
      </c>
      <c r="N57" s="0" t="s">
        <v>173</v>
      </c>
      <c r="O57" s="0" t="s">
        <v>174</v>
      </c>
      <c r="P57" s="0" t="s">
        <v>174</v>
      </c>
    </row>
    <row r="58" customFormat="false" ht="15" hidden="false" customHeight="false" outlineLevel="0" collapsed="false">
      <c r="A58" s="0" t="s">
        <v>166</v>
      </c>
      <c r="B58" s="0" t="s">
        <v>323</v>
      </c>
      <c r="C58" s="0" t="s">
        <v>324</v>
      </c>
      <c r="E58" s="0" t="n">
        <v>3</v>
      </c>
      <c r="F58" s="0" t="s">
        <v>325</v>
      </c>
      <c r="G58" s="0" t="s">
        <v>314</v>
      </c>
      <c r="H58" s="0" t="s">
        <v>323</v>
      </c>
      <c r="I58" s="0" t="s">
        <v>310</v>
      </c>
      <c r="J58" s="0" t="s">
        <v>235</v>
      </c>
      <c r="K58" s="0" t="n">
        <v>0</v>
      </c>
      <c r="L58" s="0" t="s">
        <v>172</v>
      </c>
      <c r="M58" s="0" t="n">
        <v>0</v>
      </c>
      <c r="N58" s="0" t="s">
        <v>173</v>
      </c>
      <c r="O58" s="0" t="s">
        <v>174</v>
      </c>
      <c r="P58" s="0" t="s">
        <v>174</v>
      </c>
    </row>
    <row r="59" customFormat="false" ht="15" hidden="false" customHeight="false" outlineLevel="0" collapsed="false">
      <c r="A59" s="0" t="s">
        <v>166</v>
      </c>
      <c r="B59" s="0" t="s">
        <v>326</v>
      </c>
      <c r="C59" s="0" t="s">
        <v>327</v>
      </c>
      <c r="E59" s="0" t="n">
        <v>4</v>
      </c>
      <c r="F59" s="0" t="s">
        <v>328</v>
      </c>
      <c r="G59" s="0" t="s">
        <v>314</v>
      </c>
      <c r="H59" s="0" t="s">
        <v>326</v>
      </c>
      <c r="I59" s="0" t="s">
        <v>310</v>
      </c>
      <c r="J59" s="0" t="s">
        <v>235</v>
      </c>
      <c r="K59" s="0" t="n">
        <v>0</v>
      </c>
      <c r="L59" s="0" t="s">
        <v>172</v>
      </c>
      <c r="M59" s="0" t="n">
        <v>0</v>
      </c>
      <c r="N59" s="0" t="s">
        <v>173</v>
      </c>
      <c r="O59" s="0" t="s">
        <v>174</v>
      </c>
      <c r="P59" s="0" t="s">
        <v>174</v>
      </c>
    </row>
    <row r="60" customFormat="false" ht="15" hidden="false" customHeight="false" outlineLevel="0" collapsed="false">
      <c r="A60" s="0" t="s">
        <v>166</v>
      </c>
      <c r="B60" s="0" t="s">
        <v>329</v>
      </c>
      <c r="C60" s="0" t="s">
        <v>330</v>
      </c>
      <c r="E60" s="0" t="n">
        <v>2</v>
      </c>
      <c r="F60" s="0" t="s">
        <v>331</v>
      </c>
      <c r="G60" s="0" t="s">
        <v>236</v>
      </c>
      <c r="H60" s="0" t="s">
        <v>329</v>
      </c>
      <c r="I60" s="0" t="s">
        <v>310</v>
      </c>
      <c r="J60" s="0" t="s">
        <v>235</v>
      </c>
      <c r="K60" s="0" t="n">
        <v>0</v>
      </c>
      <c r="L60" s="0" t="s">
        <v>172</v>
      </c>
      <c r="M60" s="0" t="n">
        <v>0</v>
      </c>
      <c r="N60" s="0" t="s">
        <v>173</v>
      </c>
      <c r="O60" s="0" t="s">
        <v>174</v>
      </c>
      <c r="P60" s="0" t="s">
        <v>174</v>
      </c>
    </row>
    <row r="61" customFormat="false" ht="15" hidden="false" customHeight="false" outlineLevel="0" collapsed="false">
      <c r="A61" s="0" t="s">
        <v>166</v>
      </c>
      <c r="B61" s="0" t="s">
        <v>332</v>
      </c>
      <c r="C61" s="0" t="s">
        <v>333</v>
      </c>
      <c r="E61" s="0" t="n">
        <v>1</v>
      </c>
      <c r="F61" s="0" t="s">
        <v>334</v>
      </c>
      <c r="G61" s="0" t="s">
        <v>329</v>
      </c>
      <c r="H61" s="0" t="s">
        <v>332</v>
      </c>
      <c r="I61" s="0" t="s">
        <v>310</v>
      </c>
      <c r="J61" s="0" t="s">
        <v>235</v>
      </c>
      <c r="K61" s="0" t="n">
        <v>0</v>
      </c>
      <c r="L61" s="0" t="s">
        <v>172</v>
      </c>
      <c r="M61" s="0" t="n">
        <v>0</v>
      </c>
      <c r="N61" s="0" t="s">
        <v>173</v>
      </c>
      <c r="O61" s="0" t="s">
        <v>174</v>
      </c>
      <c r="P61" s="0" t="s">
        <v>174</v>
      </c>
    </row>
    <row r="62" customFormat="false" ht="15" hidden="false" customHeight="false" outlineLevel="0" collapsed="false">
      <c r="A62" s="0" t="s">
        <v>166</v>
      </c>
      <c r="B62" s="0" t="s">
        <v>335</v>
      </c>
      <c r="C62" s="0" t="s">
        <v>336</v>
      </c>
      <c r="E62" s="0" t="n">
        <v>2</v>
      </c>
      <c r="F62" s="0" t="s">
        <v>337</v>
      </c>
      <c r="G62" s="0" t="s">
        <v>329</v>
      </c>
      <c r="H62" s="0" t="s">
        <v>335</v>
      </c>
      <c r="I62" s="0" t="s">
        <v>310</v>
      </c>
      <c r="J62" s="0" t="s">
        <v>235</v>
      </c>
      <c r="K62" s="0" t="n">
        <v>0</v>
      </c>
      <c r="L62" s="0" t="s">
        <v>172</v>
      </c>
      <c r="M62" s="0" t="n">
        <v>0</v>
      </c>
      <c r="N62" s="0" t="s">
        <v>173</v>
      </c>
      <c r="O62" s="0" t="s">
        <v>174</v>
      </c>
      <c r="P62" s="0" t="s">
        <v>174</v>
      </c>
    </row>
    <row r="63" customFormat="false" ht="15" hidden="false" customHeight="false" outlineLevel="0" collapsed="false">
      <c r="A63" s="0" t="s">
        <v>166</v>
      </c>
      <c r="B63" s="0" t="s">
        <v>338</v>
      </c>
      <c r="C63" s="0" t="s">
        <v>339</v>
      </c>
      <c r="E63" s="0" t="n">
        <v>3</v>
      </c>
      <c r="F63" s="0" t="s">
        <v>340</v>
      </c>
      <c r="G63" s="0" t="s">
        <v>329</v>
      </c>
      <c r="H63" s="0" t="s">
        <v>338</v>
      </c>
      <c r="I63" s="0" t="s">
        <v>310</v>
      </c>
      <c r="J63" s="0" t="s">
        <v>235</v>
      </c>
      <c r="K63" s="0" t="n">
        <v>0</v>
      </c>
      <c r="L63" s="0" t="s">
        <v>172</v>
      </c>
      <c r="M63" s="0" t="n">
        <v>0</v>
      </c>
      <c r="N63" s="0" t="s">
        <v>173</v>
      </c>
      <c r="O63" s="0" t="s">
        <v>174</v>
      </c>
      <c r="P63" s="0" t="s">
        <v>174</v>
      </c>
    </row>
    <row r="64" customFormat="false" ht="15" hidden="false" customHeight="false" outlineLevel="0" collapsed="false">
      <c r="A64" s="0" t="s">
        <v>166</v>
      </c>
      <c r="B64" s="0" t="s">
        <v>341</v>
      </c>
      <c r="C64" s="0" t="s">
        <v>342</v>
      </c>
      <c r="E64" s="0" t="n">
        <v>4</v>
      </c>
      <c r="F64" s="0" t="s">
        <v>343</v>
      </c>
      <c r="G64" s="0" t="s">
        <v>329</v>
      </c>
      <c r="H64" s="0" t="s">
        <v>341</v>
      </c>
      <c r="I64" s="0" t="s">
        <v>310</v>
      </c>
      <c r="J64" s="0" t="s">
        <v>235</v>
      </c>
      <c r="K64" s="0" t="n">
        <v>0</v>
      </c>
      <c r="L64" s="0" t="s">
        <v>172</v>
      </c>
      <c r="M64" s="0" t="n">
        <v>0</v>
      </c>
      <c r="N64" s="0" t="s">
        <v>173</v>
      </c>
      <c r="O64" s="0" t="s">
        <v>174</v>
      </c>
      <c r="P64" s="0" t="s">
        <v>174</v>
      </c>
    </row>
    <row r="65" customFormat="false" ht="15" hidden="false" customHeight="false" outlineLevel="0" collapsed="false">
      <c r="A65" s="0" t="s">
        <v>166</v>
      </c>
      <c r="B65" s="0" t="s">
        <v>344</v>
      </c>
      <c r="C65" s="0" t="s">
        <v>345</v>
      </c>
      <c r="E65" s="0" t="n">
        <v>5</v>
      </c>
      <c r="F65" s="0" t="s">
        <v>346</v>
      </c>
      <c r="G65" s="0" t="s">
        <v>329</v>
      </c>
      <c r="H65" s="0" t="s">
        <v>344</v>
      </c>
      <c r="I65" s="0" t="s">
        <v>310</v>
      </c>
      <c r="J65" s="0" t="s">
        <v>235</v>
      </c>
      <c r="K65" s="0" t="n">
        <v>0</v>
      </c>
      <c r="L65" s="0" t="s">
        <v>172</v>
      </c>
      <c r="M65" s="0" t="n">
        <v>0</v>
      </c>
      <c r="N65" s="0" t="s">
        <v>173</v>
      </c>
      <c r="O65" s="0" t="s">
        <v>174</v>
      </c>
      <c r="P65" s="0" t="s">
        <v>174</v>
      </c>
    </row>
    <row r="66" customFormat="false" ht="15" hidden="false" customHeight="false" outlineLevel="0" collapsed="false">
      <c r="A66" s="0" t="s">
        <v>166</v>
      </c>
      <c r="B66" s="0" t="s">
        <v>239</v>
      </c>
      <c r="C66" s="0" t="s">
        <v>240</v>
      </c>
      <c r="E66" s="0" t="n">
        <v>2</v>
      </c>
      <c r="F66" s="0" t="s">
        <v>241</v>
      </c>
      <c r="G66" s="0" t="s">
        <v>232</v>
      </c>
      <c r="H66" s="0" t="s">
        <v>239</v>
      </c>
      <c r="I66" s="0" t="s">
        <v>310</v>
      </c>
      <c r="J66" s="0" t="s">
        <v>235</v>
      </c>
      <c r="K66" s="0" t="n">
        <v>0</v>
      </c>
      <c r="L66" s="0" t="s">
        <v>172</v>
      </c>
      <c r="M66" s="0" t="n">
        <v>0</v>
      </c>
      <c r="N66" s="0" t="s">
        <v>173</v>
      </c>
      <c r="O66" s="0" t="s">
        <v>174</v>
      </c>
      <c r="P66" s="0" t="s">
        <v>174</v>
      </c>
    </row>
    <row r="67" customFormat="false" ht="15" hidden="false" customHeight="false" outlineLevel="0" collapsed="false">
      <c r="A67" s="0" t="s">
        <v>166</v>
      </c>
      <c r="B67" s="0" t="s">
        <v>347</v>
      </c>
      <c r="C67" s="0" t="s">
        <v>348</v>
      </c>
      <c r="E67" s="0" t="n">
        <v>1</v>
      </c>
      <c r="F67" s="0" t="s">
        <v>349</v>
      </c>
      <c r="G67" s="0" t="s">
        <v>239</v>
      </c>
      <c r="H67" s="0" t="s">
        <v>347</v>
      </c>
      <c r="I67" s="0" t="s">
        <v>310</v>
      </c>
      <c r="J67" s="0" t="s">
        <v>235</v>
      </c>
      <c r="K67" s="0" t="n">
        <v>0</v>
      </c>
      <c r="L67" s="0" t="s">
        <v>172</v>
      </c>
      <c r="M67" s="0" t="n">
        <v>0</v>
      </c>
      <c r="N67" s="0" t="s">
        <v>173</v>
      </c>
      <c r="O67" s="0" t="s">
        <v>174</v>
      </c>
      <c r="P67" s="0" t="s">
        <v>174</v>
      </c>
    </row>
    <row r="68" customFormat="false" ht="15" hidden="false" customHeight="false" outlineLevel="0" collapsed="false">
      <c r="A68" s="0" t="s">
        <v>166</v>
      </c>
      <c r="B68" s="0" t="s">
        <v>350</v>
      </c>
      <c r="C68" s="0" t="s">
        <v>351</v>
      </c>
      <c r="E68" s="0" t="n">
        <v>1</v>
      </c>
      <c r="F68" s="0" t="s">
        <v>352</v>
      </c>
      <c r="G68" s="0" t="s">
        <v>347</v>
      </c>
      <c r="H68" s="0" t="s">
        <v>350</v>
      </c>
      <c r="I68" s="0" t="s">
        <v>310</v>
      </c>
      <c r="J68" s="0" t="s">
        <v>235</v>
      </c>
      <c r="K68" s="0" t="n">
        <v>0</v>
      </c>
      <c r="L68" s="0" t="s">
        <v>172</v>
      </c>
      <c r="M68" s="0" t="n">
        <v>0</v>
      </c>
      <c r="N68" s="0" t="s">
        <v>173</v>
      </c>
      <c r="O68" s="0" t="s">
        <v>174</v>
      </c>
      <c r="P68" s="0" t="s">
        <v>174</v>
      </c>
    </row>
    <row r="69" customFormat="false" ht="15" hidden="false" customHeight="false" outlineLevel="0" collapsed="false">
      <c r="A69" s="0" t="s">
        <v>166</v>
      </c>
      <c r="B69" s="0" t="s">
        <v>353</v>
      </c>
      <c r="C69" s="0" t="s">
        <v>354</v>
      </c>
      <c r="E69" s="0" t="n">
        <v>2</v>
      </c>
      <c r="F69" s="0" t="s">
        <v>355</v>
      </c>
      <c r="G69" s="0" t="s">
        <v>347</v>
      </c>
      <c r="H69" s="0" t="s">
        <v>353</v>
      </c>
      <c r="I69" s="0" t="s">
        <v>310</v>
      </c>
      <c r="J69" s="0" t="s">
        <v>235</v>
      </c>
      <c r="K69" s="0" t="n">
        <v>0</v>
      </c>
      <c r="L69" s="0" t="s">
        <v>172</v>
      </c>
      <c r="M69" s="0" t="n">
        <v>0</v>
      </c>
      <c r="N69" s="0" t="s">
        <v>173</v>
      </c>
      <c r="O69" s="0" t="s">
        <v>174</v>
      </c>
      <c r="P69" s="0" t="s">
        <v>174</v>
      </c>
    </row>
    <row r="70" customFormat="false" ht="15" hidden="false" customHeight="false" outlineLevel="0" collapsed="false">
      <c r="A70" s="0" t="s">
        <v>166</v>
      </c>
      <c r="B70" s="0" t="s">
        <v>356</v>
      </c>
      <c r="C70" s="0" t="s">
        <v>357</v>
      </c>
      <c r="E70" s="0" t="n">
        <v>3</v>
      </c>
      <c r="F70" s="0" t="s">
        <v>358</v>
      </c>
      <c r="G70" s="0" t="s">
        <v>347</v>
      </c>
      <c r="H70" s="0" t="s">
        <v>356</v>
      </c>
      <c r="I70" s="0" t="s">
        <v>310</v>
      </c>
      <c r="J70" s="0" t="s">
        <v>235</v>
      </c>
      <c r="K70" s="0" t="n">
        <v>0</v>
      </c>
      <c r="L70" s="0" t="s">
        <v>172</v>
      </c>
      <c r="M70" s="0" t="n">
        <v>0</v>
      </c>
      <c r="N70" s="0" t="s">
        <v>173</v>
      </c>
      <c r="O70" s="0" t="s">
        <v>174</v>
      </c>
      <c r="P70" s="0" t="s">
        <v>174</v>
      </c>
    </row>
    <row r="71" customFormat="false" ht="15" hidden="false" customHeight="false" outlineLevel="0" collapsed="false">
      <c r="A71" s="0" t="s">
        <v>166</v>
      </c>
      <c r="B71" s="0" t="s">
        <v>359</v>
      </c>
      <c r="C71" s="0" t="s">
        <v>360</v>
      </c>
      <c r="E71" s="0" t="n">
        <v>4</v>
      </c>
      <c r="F71" s="0" t="s">
        <v>361</v>
      </c>
      <c r="G71" s="0" t="s">
        <v>347</v>
      </c>
      <c r="H71" s="0" t="s">
        <v>359</v>
      </c>
      <c r="I71" s="0" t="s">
        <v>310</v>
      </c>
      <c r="J71" s="0" t="s">
        <v>235</v>
      </c>
      <c r="K71" s="0" t="n">
        <v>0</v>
      </c>
      <c r="L71" s="0" t="s">
        <v>172</v>
      </c>
      <c r="M71" s="0" t="n">
        <v>0</v>
      </c>
      <c r="N71" s="0" t="s">
        <v>173</v>
      </c>
      <c r="O71" s="0" t="s">
        <v>174</v>
      </c>
      <c r="P71" s="0" t="s">
        <v>174</v>
      </c>
    </row>
    <row r="72" customFormat="false" ht="15" hidden="false" customHeight="false" outlineLevel="0" collapsed="false">
      <c r="A72" s="0" t="s">
        <v>166</v>
      </c>
      <c r="B72" s="0" t="s">
        <v>362</v>
      </c>
      <c r="C72" s="0" t="s">
        <v>363</v>
      </c>
      <c r="E72" s="0" t="n">
        <v>5</v>
      </c>
      <c r="F72" s="0" t="s">
        <v>364</v>
      </c>
      <c r="G72" s="0" t="s">
        <v>347</v>
      </c>
      <c r="H72" s="0" t="s">
        <v>362</v>
      </c>
      <c r="I72" s="0" t="s">
        <v>310</v>
      </c>
      <c r="J72" s="0" t="s">
        <v>235</v>
      </c>
      <c r="K72" s="0" t="n">
        <v>0</v>
      </c>
      <c r="L72" s="0" t="s">
        <v>172</v>
      </c>
      <c r="M72" s="0" t="n">
        <v>0</v>
      </c>
      <c r="N72" s="0" t="s">
        <v>173</v>
      </c>
      <c r="O72" s="0" t="s">
        <v>174</v>
      </c>
      <c r="P72" s="0" t="s">
        <v>174</v>
      </c>
    </row>
    <row r="73" customFormat="false" ht="15" hidden="false" customHeight="false" outlineLevel="0" collapsed="false">
      <c r="A73" s="0" t="s">
        <v>166</v>
      </c>
      <c r="B73" s="0" t="s">
        <v>365</v>
      </c>
      <c r="C73" s="0" t="s">
        <v>366</v>
      </c>
      <c r="E73" s="0" t="n">
        <v>6</v>
      </c>
      <c r="F73" s="0" t="s">
        <v>367</v>
      </c>
      <c r="G73" s="0" t="s">
        <v>347</v>
      </c>
      <c r="H73" s="0" t="s">
        <v>365</v>
      </c>
      <c r="I73" s="0" t="s">
        <v>310</v>
      </c>
      <c r="J73" s="0" t="s">
        <v>235</v>
      </c>
      <c r="K73" s="0" t="n">
        <v>0</v>
      </c>
      <c r="L73" s="0" t="s">
        <v>172</v>
      </c>
      <c r="M73" s="0" t="n">
        <v>0</v>
      </c>
      <c r="N73" s="0" t="s">
        <v>173</v>
      </c>
      <c r="O73" s="0" t="s">
        <v>174</v>
      </c>
      <c r="P73" s="0" t="s">
        <v>174</v>
      </c>
    </row>
    <row r="74" customFormat="false" ht="15" hidden="false" customHeight="false" outlineLevel="0" collapsed="false">
      <c r="A74" s="0" t="s">
        <v>166</v>
      </c>
      <c r="B74" s="0" t="s">
        <v>368</v>
      </c>
      <c r="C74" s="0" t="s">
        <v>369</v>
      </c>
      <c r="E74" s="0" t="n">
        <v>7</v>
      </c>
      <c r="F74" s="0" t="s">
        <v>370</v>
      </c>
      <c r="G74" s="0" t="s">
        <v>347</v>
      </c>
      <c r="H74" s="0" t="s">
        <v>368</v>
      </c>
      <c r="I74" s="0" t="s">
        <v>310</v>
      </c>
      <c r="J74" s="0" t="s">
        <v>235</v>
      </c>
      <c r="K74" s="0" t="n">
        <v>0</v>
      </c>
      <c r="L74" s="0" t="s">
        <v>172</v>
      </c>
      <c r="M74" s="0" t="n">
        <v>0</v>
      </c>
      <c r="N74" s="0" t="s">
        <v>173</v>
      </c>
      <c r="O74" s="0" t="s">
        <v>174</v>
      </c>
      <c r="P74" s="0" t="s">
        <v>174</v>
      </c>
    </row>
    <row r="75" customFormat="false" ht="15" hidden="false" customHeight="false" outlineLevel="0" collapsed="false">
      <c r="A75" s="0" t="s">
        <v>166</v>
      </c>
      <c r="B75" s="0" t="s">
        <v>371</v>
      </c>
      <c r="C75" s="0" t="s">
        <v>372</v>
      </c>
      <c r="E75" s="0" t="n">
        <v>8</v>
      </c>
      <c r="F75" s="0" t="s">
        <v>373</v>
      </c>
      <c r="G75" s="0" t="s">
        <v>347</v>
      </c>
      <c r="H75" s="0" t="s">
        <v>371</v>
      </c>
      <c r="I75" s="0" t="s">
        <v>310</v>
      </c>
      <c r="J75" s="0" t="s">
        <v>235</v>
      </c>
      <c r="K75" s="0" t="n">
        <v>0</v>
      </c>
      <c r="L75" s="0" t="s">
        <v>172</v>
      </c>
      <c r="M75" s="0" t="n">
        <v>0</v>
      </c>
      <c r="N75" s="0" t="s">
        <v>173</v>
      </c>
      <c r="O75" s="0" t="s">
        <v>174</v>
      </c>
      <c r="P75" s="0" t="s">
        <v>174</v>
      </c>
    </row>
    <row r="76" s="95" customFormat="true" ht="15" hidden="false" customHeight="false" outlineLevel="0" collapsed="false">
      <c r="A76" s="92" t="s">
        <v>166</v>
      </c>
      <c r="B76" s="92" t="s">
        <v>374</v>
      </c>
      <c r="C76" s="92" t="s">
        <v>375</v>
      </c>
      <c r="D76" s="92"/>
      <c r="E76" s="93" t="n">
        <v>9</v>
      </c>
      <c r="F76" s="92" t="s">
        <v>376</v>
      </c>
      <c r="G76" s="92" t="s">
        <v>347</v>
      </c>
      <c r="H76" s="94" t="s">
        <v>374</v>
      </c>
      <c r="I76" s="94" t="s">
        <v>310</v>
      </c>
      <c r="J76" s="92" t="s">
        <v>235</v>
      </c>
      <c r="K76" s="93" t="n">
        <v>0</v>
      </c>
      <c r="L76" s="92" t="s">
        <v>172</v>
      </c>
      <c r="M76" s="93" t="n">
        <v>0</v>
      </c>
      <c r="N76" s="92" t="s">
        <v>173</v>
      </c>
      <c r="O76" s="92" t="s">
        <v>174</v>
      </c>
      <c r="P76" s="92" t="s">
        <v>174</v>
      </c>
      <c r="Q76" s="92"/>
      <c r="R76" s="92"/>
      <c r="X76" s="92"/>
      <c r="Y76" s="92"/>
      <c r="AB76" s="92"/>
      <c r="AC76" s="92"/>
    </row>
    <row r="77" customFormat="false" ht="15" hidden="false" customHeight="false" outlineLevel="0" collapsed="false">
      <c r="A77" s="0" t="s">
        <v>166</v>
      </c>
      <c r="B77" s="0" t="s">
        <v>377</v>
      </c>
      <c r="C77" s="0" t="s">
        <v>378</v>
      </c>
      <c r="E77" s="0" t="n">
        <v>2</v>
      </c>
      <c r="F77" s="0" t="s">
        <v>379</v>
      </c>
      <c r="G77" s="0" t="s">
        <v>239</v>
      </c>
      <c r="H77" s="0" t="s">
        <v>377</v>
      </c>
      <c r="I77" s="0" t="s">
        <v>310</v>
      </c>
      <c r="J77" s="0" t="s">
        <v>235</v>
      </c>
      <c r="K77" s="0" t="n">
        <v>0</v>
      </c>
      <c r="L77" s="0" t="s">
        <v>172</v>
      </c>
      <c r="M77" s="0" t="n">
        <v>0</v>
      </c>
      <c r="N77" s="0" t="s">
        <v>173</v>
      </c>
      <c r="O77" s="0" t="s">
        <v>174</v>
      </c>
      <c r="P77" s="0" t="s">
        <v>174</v>
      </c>
    </row>
    <row r="78" customFormat="false" ht="15" hidden="false" customHeight="false" outlineLevel="0" collapsed="false">
      <c r="A78" s="0" t="s">
        <v>166</v>
      </c>
      <c r="B78" s="0" t="s">
        <v>380</v>
      </c>
      <c r="C78" s="0" t="s">
        <v>381</v>
      </c>
      <c r="E78" s="0" t="n">
        <v>2</v>
      </c>
      <c r="F78" s="0" t="s">
        <v>382</v>
      </c>
      <c r="G78" s="0" t="s">
        <v>239</v>
      </c>
      <c r="H78" s="0" t="s">
        <v>380</v>
      </c>
      <c r="I78" s="0" t="s">
        <v>310</v>
      </c>
      <c r="J78" s="0" t="s">
        <v>235</v>
      </c>
      <c r="K78" s="0" t="n">
        <v>0</v>
      </c>
      <c r="L78" s="0" t="s">
        <v>172</v>
      </c>
      <c r="M78" s="0" t="n">
        <v>0</v>
      </c>
      <c r="N78" s="0" t="s">
        <v>173</v>
      </c>
      <c r="O78" s="0" t="s">
        <v>174</v>
      </c>
      <c r="P78" s="0" t="s">
        <v>174</v>
      </c>
    </row>
    <row r="79" customFormat="false" ht="15" hidden="false" customHeight="false" outlineLevel="0" collapsed="false">
      <c r="A79" s="0" t="s">
        <v>166</v>
      </c>
      <c r="B79" s="0" t="s">
        <v>383</v>
      </c>
      <c r="C79" s="0" t="s">
        <v>384</v>
      </c>
      <c r="E79" s="0" t="n">
        <v>3</v>
      </c>
      <c r="F79" s="0" t="s">
        <v>385</v>
      </c>
      <c r="G79" s="0" t="s">
        <v>239</v>
      </c>
      <c r="H79" s="0" t="s">
        <v>383</v>
      </c>
      <c r="I79" s="0" t="s">
        <v>310</v>
      </c>
      <c r="J79" s="0" t="s">
        <v>235</v>
      </c>
      <c r="K79" s="0" t="n">
        <v>0</v>
      </c>
      <c r="L79" s="0" t="s">
        <v>172</v>
      </c>
      <c r="M79" s="0" t="n">
        <v>0</v>
      </c>
      <c r="N79" s="0" t="s">
        <v>173</v>
      </c>
      <c r="O79" s="0" t="s">
        <v>174</v>
      </c>
      <c r="P79" s="0" t="s">
        <v>174</v>
      </c>
    </row>
    <row r="80" customFormat="false" ht="15" hidden="false" customHeight="false" outlineLevel="0" collapsed="false">
      <c r="A80" s="0" t="s">
        <v>166</v>
      </c>
      <c r="B80" s="0" t="s">
        <v>386</v>
      </c>
      <c r="C80" s="0" t="s">
        <v>387</v>
      </c>
      <c r="E80" s="0" t="n">
        <v>1</v>
      </c>
      <c r="F80" s="0" t="s">
        <v>388</v>
      </c>
      <c r="G80" s="0" t="s">
        <v>383</v>
      </c>
      <c r="H80" s="0" t="s">
        <v>386</v>
      </c>
      <c r="I80" s="0" t="s">
        <v>310</v>
      </c>
      <c r="J80" s="0" t="s">
        <v>235</v>
      </c>
      <c r="K80" s="0" t="n">
        <v>0</v>
      </c>
      <c r="L80" s="0" t="s">
        <v>172</v>
      </c>
      <c r="M80" s="0" t="n">
        <v>0</v>
      </c>
      <c r="N80" s="0" t="s">
        <v>173</v>
      </c>
      <c r="O80" s="0" t="s">
        <v>174</v>
      </c>
      <c r="P80" s="0" t="s">
        <v>174</v>
      </c>
    </row>
    <row r="81" customFormat="false" ht="15" hidden="false" customHeight="false" outlineLevel="0" collapsed="false">
      <c r="A81" s="0" t="s">
        <v>166</v>
      </c>
      <c r="B81" s="0" t="s">
        <v>389</v>
      </c>
      <c r="C81" s="0" t="s">
        <v>390</v>
      </c>
      <c r="E81" s="0" t="n">
        <v>1</v>
      </c>
      <c r="F81" s="0" t="s">
        <v>391</v>
      </c>
      <c r="G81" s="0" t="s">
        <v>386</v>
      </c>
      <c r="H81" s="0" t="s">
        <v>389</v>
      </c>
      <c r="I81" s="0" t="s">
        <v>310</v>
      </c>
      <c r="J81" s="0" t="s">
        <v>235</v>
      </c>
      <c r="K81" s="0" t="n">
        <v>0</v>
      </c>
      <c r="L81" s="0" t="s">
        <v>172</v>
      </c>
      <c r="M81" s="0" t="n">
        <v>0</v>
      </c>
      <c r="N81" s="0" t="s">
        <v>173</v>
      </c>
      <c r="O81" s="0" t="s">
        <v>174</v>
      </c>
      <c r="P81" s="0" t="s">
        <v>174</v>
      </c>
    </row>
    <row r="82" customFormat="false" ht="15" hidden="false" customHeight="false" outlineLevel="0" collapsed="false">
      <c r="A82" s="0" t="s">
        <v>166</v>
      </c>
      <c r="B82" s="0" t="s">
        <v>392</v>
      </c>
      <c r="C82" s="0" t="s">
        <v>393</v>
      </c>
      <c r="E82" s="0" t="n">
        <v>2</v>
      </c>
      <c r="F82" s="0" t="s">
        <v>394</v>
      </c>
      <c r="G82" s="0" t="s">
        <v>386</v>
      </c>
      <c r="H82" s="0" t="s">
        <v>392</v>
      </c>
      <c r="I82" s="0" t="s">
        <v>310</v>
      </c>
      <c r="J82" s="0" t="s">
        <v>235</v>
      </c>
      <c r="K82" s="0" t="n">
        <v>0</v>
      </c>
      <c r="L82" s="0" t="s">
        <v>172</v>
      </c>
      <c r="M82" s="0" t="n">
        <v>0</v>
      </c>
      <c r="N82" s="0" t="s">
        <v>173</v>
      </c>
      <c r="O82" s="0" t="s">
        <v>174</v>
      </c>
      <c r="P82" s="0" t="s">
        <v>174</v>
      </c>
    </row>
    <row r="83" customFormat="false" ht="15" hidden="false" customHeight="false" outlineLevel="0" collapsed="false">
      <c r="A83" s="0" t="s">
        <v>166</v>
      </c>
      <c r="B83" s="0" t="s">
        <v>395</v>
      </c>
      <c r="C83" s="0" t="s">
        <v>396</v>
      </c>
      <c r="E83" s="0" t="n">
        <v>2</v>
      </c>
      <c r="F83" s="0" t="s">
        <v>397</v>
      </c>
      <c r="G83" s="0" t="s">
        <v>383</v>
      </c>
      <c r="H83" s="0" t="s">
        <v>395</v>
      </c>
      <c r="I83" s="0" t="s">
        <v>310</v>
      </c>
      <c r="J83" s="0" t="s">
        <v>235</v>
      </c>
      <c r="K83" s="0" t="n">
        <v>0</v>
      </c>
      <c r="L83" s="0" t="s">
        <v>172</v>
      </c>
      <c r="M83" s="0" t="n">
        <v>0</v>
      </c>
      <c r="N83" s="0" t="s">
        <v>173</v>
      </c>
      <c r="O83" s="0" t="s">
        <v>174</v>
      </c>
      <c r="P83" s="0" t="s">
        <v>174</v>
      </c>
    </row>
    <row r="84" customFormat="false" ht="15" hidden="false" customHeight="false" outlineLevel="0" collapsed="false">
      <c r="A84" s="0" t="s">
        <v>166</v>
      </c>
      <c r="B84" s="0" t="s">
        <v>398</v>
      </c>
      <c r="C84" s="0" t="s">
        <v>399</v>
      </c>
      <c r="E84" s="0" t="n">
        <v>3</v>
      </c>
      <c r="F84" s="0" t="s">
        <v>400</v>
      </c>
      <c r="G84" s="0" t="s">
        <v>383</v>
      </c>
      <c r="H84" s="0" t="s">
        <v>398</v>
      </c>
      <c r="I84" s="0" t="s">
        <v>310</v>
      </c>
      <c r="J84" s="0" t="s">
        <v>235</v>
      </c>
      <c r="K84" s="0" t="n">
        <v>0</v>
      </c>
      <c r="L84" s="0" t="s">
        <v>172</v>
      </c>
      <c r="M84" s="0" t="n">
        <v>0</v>
      </c>
      <c r="N84" s="0" t="s">
        <v>173</v>
      </c>
      <c r="O84" s="0" t="s">
        <v>174</v>
      </c>
      <c r="P84" s="0" t="s">
        <v>174</v>
      </c>
      <c r="Z84" s="0" t="s">
        <v>401</v>
      </c>
    </row>
    <row r="85" customFormat="false" ht="15" hidden="false" customHeight="false" outlineLevel="0" collapsed="false">
      <c r="A85" s="0" t="s">
        <v>166</v>
      </c>
      <c r="B85" s="0" t="s">
        <v>402</v>
      </c>
      <c r="C85" s="0" t="s">
        <v>403</v>
      </c>
      <c r="E85" s="0" t="n">
        <v>4</v>
      </c>
      <c r="F85" s="0" t="s">
        <v>404</v>
      </c>
      <c r="G85" s="0" t="s">
        <v>383</v>
      </c>
      <c r="H85" s="0" t="s">
        <v>402</v>
      </c>
      <c r="I85" s="0" t="s">
        <v>310</v>
      </c>
      <c r="J85" s="0" t="s">
        <v>235</v>
      </c>
      <c r="K85" s="0" t="n">
        <v>0</v>
      </c>
      <c r="L85" s="0" t="s">
        <v>172</v>
      </c>
      <c r="M85" s="0" t="n">
        <v>0</v>
      </c>
      <c r="N85" s="0" t="s">
        <v>173</v>
      </c>
      <c r="O85" s="0" t="s">
        <v>174</v>
      </c>
      <c r="P85" s="0" t="s">
        <v>174</v>
      </c>
    </row>
    <row r="86" customFormat="false" ht="15" hidden="false" customHeight="false" outlineLevel="0" collapsed="false">
      <c r="A86" s="0" t="s">
        <v>166</v>
      </c>
      <c r="B86" s="0" t="s">
        <v>405</v>
      </c>
      <c r="C86" s="0" t="s">
        <v>406</v>
      </c>
      <c r="E86" s="0" t="n">
        <v>5</v>
      </c>
      <c r="F86" s="0" t="s">
        <v>407</v>
      </c>
      <c r="G86" s="0" t="s">
        <v>383</v>
      </c>
      <c r="H86" s="0" t="s">
        <v>405</v>
      </c>
      <c r="I86" s="0" t="s">
        <v>310</v>
      </c>
      <c r="J86" s="0" t="s">
        <v>235</v>
      </c>
      <c r="K86" s="0" t="n">
        <v>0</v>
      </c>
      <c r="L86" s="0" t="s">
        <v>172</v>
      </c>
      <c r="M86" s="0" t="n">
        <v>0</v>
      </c>
      <c r="N86" s="0" t="s">
        <v>173</v>
      </c>
      <c r="O86" s="0" t="s">
        <v>174</v>
      </c>
      <c r="P86" s="0" t="s">
        <v>174</v>
      </c>
    </row>
    <row r="87" customFormat="false" ht="15" hidden="false" customHeight="false" outlineLevel="0" collapsed="false">
      <c r="A87" s="0" t="s">
        <v>166</v>
      </c>
      <c r="B87" s="0" t="s">
        <v>408</v>
      </c>
      <c r="C87" s="0" t="s">
        <v>409</v>
      </c>
      <c r="E87" s="0" t="n">
        <v>3</v>
      </c>
      <c r="F87" s="0" t="s">
        <v>410</v>
      </c>
      <c r="G87" s="0" t="s">
        <v>239</v>
      </c>
      <c r="H87" s="0" t="s">
        <v>408</v>
      </c>
      <c r="I87" s="0" t="s">
        <v>310</v>
      </c>
      <c r="J87" s="0" t="s">
        <v>235</v>
      </c>
      <c r="K87" s="0" t="n">
        <v>0</v>
      </c>
      <c r="L87" s="0" t="s">
        <v>172</v>
      </c>
      <c r="M87" s="0" t="n">
        <v>0</v>
      </c>
      <c r="N87" s="0" t="s">
        <v>173</v>
      </c>
      <c r="O87" s="0" t="s">
        <v>174</v>
      </c>
      <c r="P87" s="0" t="s">
        <v>174</v>
      </c>
    </row>
    <row r="88" customFormat="false" ht="15" hidden="false" customHeight="false" outlineLevel="0" collapsed="false">
      <c r="A88" s="0" t="s">
        <v>166</v>
      </c>
      <c r="B88" s="0" t="s">
        <v>242</v>
      </c>
      <c r="C88" s="0" t="s">
        <v>243</v>
      </c>
      <c r="E88" s="0" t="n">
        <v>1</v>
      </c>
      <c r="F88" s="0" t="s">
        <v>244</v>
      </c>
      <c r="G88" s="0" t="s">
        <v>408</v>
      </c>
      <c r="H88" s="0" t="s">
        <v>242</v>
      </c>
      <c r="I88" s="0" t="s">
        <v>310</v>
      </c>
      <c r="J88" s="0" t="s">
        <v>235</v>
      </c>
      <c r="K88" s="0" t="n">
        <v>0</v>
      </c>
      <c r="L88" s="0" t="s">
        <v>172</v>
      </c>
      <c r="M88" s="0" t="n">
        <v>0</v>
      </c>
      <c r="N88" s="0" t="s">
        <v>173</v>
      </c>
      <c r="O88" s="0" t="s">
        <v>174</v>
      </c>
      <c r="P88" s="0" t="s">
        <v>174</v>
      </c>
    </row>
    <row r="89" customFormat="false" ht="15" hidden="false" customHeight="false" outlineLevel="0" collapsed="false">
      <c r="A89" s="0" t="s">
        <v>166</v>
      </c>
      <c r="B89" s="0" t="s">
        <v>245</v>
      </c>
      <c r="C89" s="0" t="s">
        <v>246</v>
      </c>
      <c r="E89" s="0" t="n">
        <v>2</v>
      </c>
      <c r="F89" s="0" t="s">
        <v>247</v>
      </c>
      <c r="G89" s="0" t="s">
        <v>408</v>
      </c>
      <c r="H89" s="0" t="s">
        <v>245</v>
      </c>
      <c r="I89" s="0" t="s">
        <v>310</v>
      </c>
      <c r="J89" s="0" t="s">
        <v>235</v>
      </c>
      <c r="K89" s="0" t="n">
        <v>0</v>
      </c>
      <c r="L89" s="0" t="s">
        <v>172</v>
      </c>
      <c r="M89" s="0" t="n">
        <v>0</v>
      </c>
      <c r="N89" s="0" t="s">
        <v>173</v>
      </c>
      <c r="O89" s="0" t="s">
        <v>174</v>
      </c>
      <c r="P89" s="0" t="s">
        <v>174</v>
      </c>
    </row>
    <row r="90" customFormat="false" ht="15" hidden="false" customHeight="false" outlineLevel="0" collapsed="false">
      <c r="A90" s="0" t="s">
        <v>166</v>
      </c>
      <c r="B90" s="0" t="s">
        <v>411</v>
      </c>
      <c r="C90" s="0" t="s">
        <v>412</v>
      </c>
      <c r="E90" s="0" t="n">
        <v>2</v>
      </c>
      <c r="F90" s="0" t="s">
        <v>413</v>
      </c>
      <c r="G90" s="0" t="s">
        <v>307</v>
      </c>
      <c r="H90" s="0" t="s">
        <v>411</v>
      </c>
      <c r="I90" s="0" t="s">
        <v>310</v>
      </c>
      <c r="J90" s="0" t="s">
        <v>171</v>
      </c>
      <c r="K90" s="0" t="n">
        <v>0</v>
      </c>
      <c r="L90" s="0" t="s">
        <v>172</v>
      </c>
      <c r="M90" s="0" t="n">
        <v>0</v>
      </c>
      <c r="N90" s="0" t="s">
        <v>173</v>
      </c>
      <c r="O90" s="0" t="s">
        <v>174</v>
      </c>
      <c r="P90" s="0" t="s">
        <v>174</v>
      </c>
    </row>
    <row r="91" customFormat="false" ht="15" hidden="false" customHeight="false" outlineLevel="0" collapsed="false">
      <c r="A91" s="0" t="s">
        <v>166</v>
      </c>
      <c r="B91" s="0" t="s">
        <v>251</v>
      </c>
      <c r="C91" s="0" t="s">
        <v>90</v>
      </c>
      <c r="E91" s="0" t="n">
        <v>1</v>
      </c>
      <c r="F91" s="0" t="s">
        <v>252</v>
      </c>
      <c r="G91" s="0" t="s">
        <v>411</v>
      </c>
      <c r="H91" s="0" t="s">
        <v>251</v>
      </c>
      <c r="I91" s="0" t="s">
        <v>310</v>
      </c>
      <c r="J91" s="0" t="s">
        <v>253</v>
      </c>
      <c r="K91" s="0" t="n">
        <v>0</v>
      </c>
      <c r="L91" s="0" t="s">
        <v>172</v>
      </c>
      <c r="M91" s="0" t="n">
        <v>0</v>
      </c>
      <c r="N91" s="0" t="s">
        <v>194</v>
      </c>
      <c r="O91" s="0" t="s">
        <v>178</v>
      </c>
      <c r="P91" s="0" t="s">
        <v>174</v>
      </c>
    </row>
    <row r="92" customFormat="false" ht="15" hidden="false" customHeight="false" outlineLevel="0" collapsed="false">
      <c r="A92" s="0" t="s">
        <v>166</v>
      </c>
      <c r="B92" s="0" t="s">
        <v>254</v>
      </c>
      <c r="C92" s="0" t="s">
        <v>91</v>
      </c>
      <c r="E92" s="0" t="n">
        <v>2</v>
      </c>
      <c r="F92" s="0" t="s">
        <v>255</v>
      </c>
      <c r="G92" s="0" t="s">
        <v>411</v>
      </c>
      <c r="H92" s="0" t="s">
        <v>254</v>
      </c>
      <c r="I92" s="0" t="s">
        <v>310</v>
      </c>
      <c r="J92" s="0" t="s">
        <v>256</v>
      </c>
      <c r="K92" s="0" t="n">
        <v>0</v>
      </c>
      <c r="L92" s="0" t="s">
        <v>172</v>
      </c>
      <c r="M92" s="0" t="n">
        <v>0</v>
      </c>
      <c r="N92" s="0" t="s">
        <v>194</v>
      </c>
      <c r="O92" s="0" t="s">
        <v>178</v>
      </c>
      <c r="P92" s="0" t="s">
        <v>174</v>
      </c>
    </row>
    <row r="93" customFormat="false" ht="15" hidden="false" customHeight="false" outlineLevel="0" collapsed="false">
      <c r="A93" s="0" t="s">
        <v>166</v>
      </c>
      <c r="B93" s="0" t="s">
        <v>257</v>
      </c>
      <c r="C93" s="0" t="s">
        <v>92</v>
      </c>
      <c r="E93" s="0" t="n">
        <v>3</v>
      </c>
      <c r="F93" s="0" t="s">
        <v>258</v>
      </c>
      <c r="G93" s="0" t="s">
        <v>411</v>
      </c>
      <c r="H93" s="0" t="s">
        <v>257</v>
      </c>
      <c r="I93" s="0" t="s">
        <v>310</v>
      </c>
      <c r="J93" s="0" t="s">
        <v>256</v>
      </c>
      <c r="K93" s="0" t="n">
        <v>0</v>
      </c>
      <c r="L93" s="0" t="s">
        <v>172</v>
      </c>
      <c r="M93" s="0" t="n">
        <v>0</v>
      </c>
      <c r="N93" s="0" t="s">
        <v>194</v>
      </c>
      <c r="O93" s="0" t="s">
        <v>178</v>
      </c>
      <c r="P93" s="0" t="s">
        <v>174</v>
      </c>
    </row>
    <row r="94" customFormat="false" ht="15" hidden="false" customHeight="false" outlineLevel="0" collapsed="false">
      <c r="A94" s="0" t="s">
        <v>166</v>
      </c>
      <c r="B94" s="0" t="s">
        <v>259</v>
      </c>
      <c r="C94" s="0" t="s">
        <v>93</v>
      </c>
      <c r="E94" s="0" t="n">
        <v>4</v>
      </c>
      <c r="F94" s="0" t="s">
        <v>260</v>
      </c>
      <c r="G94" s="0" t="s">
        <v>411</v>
      </c>
      <c r="H94" s="0" t="s">
        <v>259</v>
      </c>
      <c r="I94" s="0" t="s">
        <v>310</v>
      </c>
      <c r="J94" s="0" t="s">
        <v>256</v>
      </c>
      <c r="K94" s="0" t="n">
        <v>0</v>
      </c>
      <c r="L94" s="0" t="s">
        <v>172</v>
      </c>
      <c r="M94" s="0" t="n">
        <v>0</v>
      </c>
      <c r="N94" s="0" t="s">
        <v>194</v>
      </c>
      <c r="O94" s="0" t="s">
        <v>178</v>
      </c>
      <c r="P94" s="0" t="s">
        <v>174</v>
      </c>
    </row>
    <row r="95" customFormat="false" ht="15" hidden="false" customHeight="false" outlineLevel="0" collapsed="false">
      <c r="A95" s="0" t="s">
        <v>166</v>
      </c>
      <c r="B95" s="0" t="s">
        <v>267</v>
      </c>
      <c r="C95" s="0" t="s">
        <v>268</v>
      </c>
      <c r="E95" s="0" t="n">
        <v>7</v>
      </c>
      <c r="F95" s="0" t="s">
        <v>269</v>
      </c>
      <c r="G95" s="0" t="s">
        <v>411</v>
      </c>
      <c r="H95" s="0" t="s">
        <v>267</v>
      </c>
      <c r="I95" s="0" t="s">
        <v>310</v>
      </c>
      <c r="J95" s="0" t="s">
        <v>171</v>
      </c>
      <c r="K95" s="0" t="n">
        <v>0</v>
      </c>
      <c r="L95" s="0" t="s">
        <v>172</v>
      </c>
      <c r="M95" s="0" t="n">
        <v>0</v>
      </c>
      <c r="N95" s="0" t="s">
        <v>173</v>
      </c>
      <c r="O95" s="0" t="s">
        <v>174</v>
      </c>
      <c r="P95" s="0" t="s">
        <v>174</v>
      </c>
    </row>
    <row r="96" customFormat="false" ht="15" hidden="false" customHeight="false" outlineLevel="0" collapsed="false">
      <c r="A96" s="0" t="s">
        <v>166</v>
      </c>
      <c r="B96" s="0" t="s">
        <v>270</v>
      </c>
      <c r="C96" s="0" t="s">
        <v>96</v>
      </c>
      <c r="E96" s="0" t="n">
        <v>1</v>
      </c>
      <c r="F96" s="0" t="s">
        <v>271</v>
      </c>
      <c r="G96" s="0" t="s">
        <v>267</v>
      </c>
      <c r="H96" s="0" t="s">
        <v>270</v>
      </c>
      <c r="I96" s="0" t="s">
        <v>310</v>
      </c>
      <c r="J96" s="0" t="s">
        <v>253</v>
      </c>
      <c r="K96" s="0" t="n">
        <v>0</v>
      </c>
      <c r="L96" s="0" t="s">
        <v>172</v>
      </c>
      <c r="M96" s="0" t="n">
        <v>0</v>
      </c>
      <c r="N96" s="0" t="s">
        <v>194</v>
      </c>
      <c r="O96" s="0" t="s">
        <v>178</v>
      </c>
      <c r="P96" s="0" t="s">
        <v>174</v>
      </c>
    </row>
    <row r="97" customFormat="false" ht="15" hidden="false" customHeight="false" outlineLevel="0" collapsed="false">
      <c r="A97" s="91" t="s">
        <v>166</v>
      </c>
      <c r="B97" s="91" t="s">
        <v>273</v>
      </c>
      <c r="C97" s="91" t="s">
        <v>97</v>
      </c>
      <c r="D97" s="91"/>
      <c r="E97" s="91" t="n">
        <v>2</v>
      </c>
      <c r="F97" s="91" t="s">
        <v>274</v>
      </c>
      <c r="G97" s="91" t="s">
        <v>267</v>
      </c>
      <c r="H97" s="91" t="s">
        <v>273</v>
      </c>
      <c r="I97" s="91" t="s">
        <v>310</v>
      </c>
      <c r="J97" s="91" t="s">
        <v>253</v>
      </c>
      <c r="K97" s="91" t="n">
        <v>0</v>
      </c>
      <c r="L97" s="91" t="s">
        <v>172</v>
      </c>
      <c r="M97" s="91" t="n">
        <v>0</v>
      </c>
      <c r="N97" s="91" t="s">
        <v>194</v>
      </c>
      <c r="O97" s="91" t="s">
        <v>178</v>
      </c>
      <c r="P97" s="91" t="s">
        <v>174</v>
      </c>
      <c r="Q97" s="91"/>
      <c r="R97" s="91"/>
      <c r="S97" s="91"/>
      <c r="T97" s="91"/>
      <c r="U97" s="91"/>
      <c r="V97" s="91"/>
      <c r="W97" s="91"/>
      <c r="X97" s="91"/>
      <c r="Y97" s="91"/>
    </row>
    <row r="98" customFormat="false" ht="15" hidden="false" customHeight="false" outlineLevel="0" collapsed="false">
      <c r="A98" s="0" t="s">
        <v>166</v>
      </c>
      <c r="B98" s="0" t="s">
        <v>275</v>
      </c>
      <c r="C98" s="0" t="s">
        <v>276</v>
      </c>
      <c r="E98" s="0" t="n">
        <v>3</v>
      </c>
      <c r="F98" s="0" t="s">
        <v>277</v>
      </c>
      <c r="G98" s="0" t="s">
        <v>267</v>
      </c>
      <c r="H98" s="0" t="s">
        <v>275</v>
      </c>
      <c r="I98" s="0" t="s">
        <v>310</v>
      </c>
      <c r="J98" s="0" t="s">
        <v>253</v>
      </c>
      <c r="K98" s="0" t="n">
        <v>0</v>
      </c>
      <c r="L98" s="0" t="s">
        <v>172</v>
      </c>
      <c r="M98" s="0" t="n">
        <v>0</v>
      </c>
      <c r="N98" s="0" t="s">
        <v>194</v>
      </c>
      <c r="O98" s="0" t="s">
        <v>178</v>
      </c>
      <c r="P98" s="0" t="s">
        <v>174</v>
      </c>
    </row>
    <row r="99" customFormat="false" ht="15" hidden="false" customHeight="false" outlineLevel="0" collapsed="false">
      <c r="A99" s="0" t="s">
        <v>166</v>
      </c>
      <c r="B99" s="0" t="s">
        <v>280</v>
      </c>
      <c r="C99" s="0" t="s">
        <v>100</v>
      </c>
      <c r="E99" s="0" t="n">
        <v>8</v>
      </c>
      <c r="F99" s="0" t="s">
        <v>281</v>
      </c>
      <c r="G99" s="0" t="s">
        <v>411</v>
      </c>
      <c r="H99" s="0" t="s">
        <v>280</v>
      </c>
      <c r="I99" s="0" t="s">
        <v>310</v>
      </c>
      <c r="J99" s="0" t="s">
        <v>256</v>
      </c>
      <c r="K99" s="0" t="n">
        <v>0</v>
      </c>
      <c r="L99" s="0" t="s">
        <v>172</v>
      </c>
      <c r="M99" s="0" t="n">
        <v>0</v>
      </c>
      <c r="N99" s="0" t="s">
        <v>194</v>
      </c>
      <c r="O99" s="0" t="s">
        <v>178</v>
      </c>
      <c r="P99" s="0" t="s">
        <v>174</v>
      </c>
    </row>
    <row r="100" customFormat="false" ht="15" hidden="false" customHeight="false" outlineLevel="0" collapsed="false">
      <c r="A100" s="0" t="s">
        <v>166</v>
      </c>
      <c r="B100" s="0" t="s">
        <v>289</v>
      </c>
      <c r="C100" s="0" t="s">
        <v>290</v>
      </c>
      <c r="E100" s="0" t="n">
        <v>12</v>
      </c>
      <c r="F100" s="0" t="s">
        <v>291</v>
      </c>
      <c r="G100" s="0" t="s">
        <v>411</v>
      </c>
      <c r="H100" s="0" t="s">
        <v>289</v>
      </c>
      <c r="I100" s="0" t="s">
        <v>310</v>
      </c>
      <c r="J100" s="0" t="s">
        <v>171</v>
      </c>
      <c r="K100" s="0" t="n">
        <v>0</v>
      </c>
      <c r="L100" s="0" t="s">
        <v>172</v>
      </c>
      <c r="M100" s="0" t="n">
        <v>0</v>
      </c>
      <c r="N100" s="0" t="s">
        <v>173</v>
      </c>
      <c r="O100" s="0" t="s">
        <v>174</v>
      </c>
      <c r="P100" s="0" t="s">
        <v>174</v>
      </c>
    </row>
    <row r="101" customFormat="false" ht="15" hidden="false" customHeight="false" outlineLevel="0" collapsed="false">
      <c r="A101" s="0" t="s">
        <v>166</v>
      </c>
      <c r="B101" s="0" t="s">
        <v>292</v>
      </c>
      <c r="C101" s="0" t="s">
        <v>103</v>
      </c>
      <c r="E101" s="0" t="n">
        <v>13</v>
      </c>
      <c r="F101" s="0" t="s">
        <v>293</v>
      </c>
      <c r="G101" s="0" t="s">
        <v>289</v>
      </c>
      <c r="H101" s="0" t="s">
        <v>292</v>
      </c>
      <c r="I101" s="0" t="s">
        <v>310</v>
      </c>
      <c r="J101" s="0" t="s">
        <v>256</v>
      </c>
      <c r="K101" s="0" t="n">
        <v>0</v>
      </c>
      <c r="L101" s="0" t="s">
        <v>172</v>
      </c>
      <c r="M101" s="0" t="n">
        <v>0</v>
      </c>
      <c r="N101" s="0" t="s">
        <v>194</v>
      </c>
      <c r="O101" s="0" t="s">
        <v>178</v>
      </c>
      <c r="P101" s="0" t="s">
        <v>174</v>
      </c>
    </row>
    <row r="102" customFormat="false" ht="15" hidden="false" customHeight="false" outlineLevel="0" collapsed="false">
      <c r="A102" s="0" t="s">
        <v>166</v>
      </c>
      <c r="B102" s="0" t="s">
        <v>295</v>
      </c>
      <c r="C102" s="0" t="s">
        <v>104</v>
      </c>
      <c r="E102" s="0" t="n">
        <v>14</v>
      </c>
      <c r="F102" s="0" t="s">
        <v>414</v>
      </c>
      <c r="G102" s="0" t="s">
        <v>289</v>
      </c>
      <c r="H102" s="0" t="s">
        <v>295</v>
      </c>
      <c r="I102" s="0" t="s">
        <v>310</v>
      </c>
      <c r="J102" s="0" t="s">
        <v>265</v>
      </c>
      <c r="K102" s="0" t="n">
        <v>0</v>
      </c>
      <c r="L102" s="0" t="s">
        <v>172</v>
      </c>
      <c r="M102" s="0" t="n">
        <v>0</v>
      </c>
      <c r="N102" s="0" t="s">
        <v>194</v>
      </c>
      <c r="O102" s="0" t="s">
        <v>178</v>
      </c>
      <c r="P102" s="0" t="s">
        <v>174</v>
      </c>
    </row>
    <row r="103" customFormat="false" ht="15" hidden="false" customHeight="false" outlineLevel="0" collapsed="false">
      <c r="A103" s="0" t="s">
        <v>166</v>
      </c>
      <c r="B103" s="0" t="s">
        <v>297</v>
      </c>
      <c r="C103" s="0" t="s">
        <v>298</v>
      </c>
      <c r="E103" s="0" t="n">
        <v>15</v>
      </c>
      <c r="F103" s="0" t="s">
        <v>299</v>
      </c>
      <c r="G103" s="0" t="s">
        <v>411</v>
      </c>
      <c r="H103" s="0" t="s">
        <v>297</v>
      </c>
      <c r="I103" s="0" t="s">
        <v>310</v>
      </c>
      <c r="J103" s="0" t="s">
        <v>171</v>
      </c>
      <c r="K103" s="0" t="n">
        <v>0</v>
      </c>
      <c r="L103" s="0" t="s">
        <v>172</v>
      </c>
      <c r="M103" s="0" t="n">
        <v>0</v>
      </c>
      <c r="N103" s="0" t="s">
        <v>173</v>
      </c>
      <c r="O103" s="0" t="s">
        <v>174</v>
      </c>
      <c r="P103" s="0" t="s">
        <v>174</v>
      </c>
    </row>
    <row r="104" customFormat="false" ht="15" hidden="false" customHeight="false" outlineLevel="0" collapsed="false">
      <c r="A104" s="0" t="s">
        <v>166</v>
      </c>
      <c r="B104" s="0" t="s">
        <v>300</v>
      </c>
      <c r="C104" s="0" t="s">
        <v>105</v>
      </c>
      <c r="E104" s="0" t="n">
        <v>16</v>
      </c>
      <c r="F104" s="0" t="s">
        <v>301</v>
      </c>
      <c r="G104" s="0" t="s">
        <v>297</v>
      </c>
      <c r="H104" s="0" t="s">
        <v>300</v>
      </c>
      <c r="I104" s="0" t="s">
        <v>310</v>
      </c>
      <c r="J104" s="0" t="s">
        <v>256</v>
      </c>
      <c r="K104" s="0" t="n">
        <v>0</v>
      </c>
      <c r="L104" s="0" t="s">
        <v>172</v>
      </c>
      <c r="M104" s="0" t="n">
        <v>0</v>
      </c>
      <c r="N104" s="0" t="s">
        <v>194</v>
      </c>
      <c r="O104" s="0" t="s">
        <v>178</v>
      </c>
      <c r="P104" s="0" t="s">
        <v>174</v>
      </c>
    </row>
    <row r="105" customFormat="false" ht="15" hidden="false" customHeight="false" outlineLevel="0" collapsed="false">
      <c r="A105" s="87" t="s">
        <v>166</v>
      </c>
      <c r="B105" s="87" t="s">
        <v>302</v>
      </c>
      <c r="C105" s="87" t="s">
        <v>106</v>
      </c>
      <c r="D105" s="87"/>
      <c r="E105" s="87" t="n">
        <v>17</v>
      </c>
      <c r="F105" s="87" t="s">
        <v>303</v>
      </c>
      <c r="G105" s="87" t="s">
        <v>297</v>
      </c>
      <c r="H105" s="87" t="s">
        <v>302</v>
      </c>
      <c r="I105" s="87" t="s">
        <v>310</v>
      </c>
      <c r="J105" s="87" t="s">
        <v>265</v>
      </c>
      <c r="K105" s="87" t="n">
        <v>0</v>
      </c>
      <c r="L105" s="87" t="s">
        <v>172</v>
      </c>
      <c r="M105" s="87" t="n">
        <v>0</v>
      </c>
      <c r="N105" s="87" t="s">
        <v>194</v>
      </c>
      <c r="O105" s="87" t="s">
        <v>178</v>
      </c>
      <c r="P105" s="87" t="s">
        <v>174</v>
      </c>
      <c r="Q105" s="87"/>
      <c r="R105" s="87"/>
      <c r="S105" s="87"/>
      <c r="T105" s="87"/>
      <c r="U105" s="87"/>
      <c r="V105" s="87"/>
      <c r="W105" s="87"/>
      <c r="X105" s="87"/>
      <c r="Y105" s="87"/>
    </row>
    <row r="106" s="90" customFormat="true" ht="15" hidden="false" customHeight="false" outlineLevel="0" collapsed="false">
      <c r="A106" s="90" t="s">
        <v>166</v>
      </c>
      <c r="B106" s="90" t="s">
        <v>305</v>
      </c>
      <c r="C106" s="90" t="s">
        <v>107</v>
      </c>
      <c r="E106" s="90" t="n">
        <v>18</v>
      </c>
      <c r="F106" s="90" t="s">
        <v>306</v>
      </c>
      <c r="G106" s="90" t="s">
        <v>411</v>
      </c>
      <c r="H106" s="90" t="s">
        <v>305</v>
      </c>
      <c r="I106" s="90" t="s">
        <v>310</v>
      </c>
      <c r="J106" s="90" t="s">
        <v>256</v>
      </c>
      <c r="K106" s="90" t="n">
        <v>0</v>
      </c>
      <c r="L106" s="90" t="s">
        <v>172</v>
      </c>
      <c r="M106" s="90" t="n">
        <v>0</v>
      </c>
      <c r="N106" s="87" t="s">
        <v>194</v>
      </c>
      <c r="O106" s="90" t="s">
        <v>178</v>
      </c>
      <c r="P106" s="90" t="s">
        <v>174</v>
      </c>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c r="EO106" s="87"/>
      <c r="EP106" s="87"/>
      <c r="EQ106" s="87"/>
      <c r="ER106" s="87"/>
      <c r="ES106" s="87"/>
      <c r="ET106" s="87"/>
      <c r="EU106" s="87"/>
      <c r="EV106" s="87"/>
      <c r="EW106" s="87"/>
      <c r="EX106" s="87"/>
      <c r="EY106" s="87"/>
      <c r="EZ106" s="87"/>
      <c r="FA106" s="87"/>
      <c r="FB106" s="87"/>
      <c r="FC106" s="87"/>
      <c r="FD106" s="87"/>
      <c r="FE106" s="87"/>
      <c r="FF106" s="87"/>
      <c r="FG106" s="87"/>
      <c r="FH106" s="87"/>
      <c r="FI106" s="87"/>
      <c r="FJ106" s="87"/>
      <c r="FK106" s="87"/>
      <c r="FL106" s="87"/>
      <c r="FM106" s="87"/>
      <c r="FN106" s="87"/>
      <c r="FO106" s="87"/>
      <c r="FP106" s="87"/>
      <c r="FQ106" s="87"/>
      <c r="FR106" s="87"/>
      <c r="FS106" s="87"/>
      <c r="FT106" s="87"/>
      <c r="FU106" s="87"/>
      <c r="FV106" s="87"/>
      <c r="FW106" s="87"/>
      <c r="FX106" s="87"/>
      <c r="FY106" s="87"/>
      <c r="FZ106" s="87"/>
      <c r="GA106" s="87"/>
      <c r="GB106" s="87"/>
      <c r="GC106" s="87"/>
      <c r="GD106" s="87"/>
      <c r="GE106" s="87"/>
      <c r="GF106" s="87"/>
      <c r="GG106" s="87"/>
      <c r="GH106" s="87"/>
      <c r="GI106" s="87"/>
      <c r="GJ106" s="87"/>
      <c r="GK106" s="87"/>
      <c r="GL106" s="87"/>
      <c r="GM106" s="87"/>
      <c r="GN106" s="87"/>
      <c r="GO106" s="87"/>
      <c r="GP106" s="87"/>
      <c r="GQ106" s="87"/>
      <c r="GR106" s="87"/>
      <c r="GS106" s="87"/>
      <c r="GT106" s="87"/>
      <c r="GU106" s="87"/>
      <c r="GV106" s="87"/>
      <c r="GW106" s="87"/>
      <c r="GX106" s="87"/>
      <c r="GY106" s="87"/>
      <c r="GZ106" s="87"/>
      <c r="HA106" s="87"/>
      <c r="HB106" s="87"/>
      <c r="HC106" s="87"/>
      <c r="HD106" s="87"/>
      <c r="HE106" s="87"/>
      <c r="HF106" s="87"/>
      <c r="HG106" s="87"/>
      <c r="HH106" s="87"/>
      <c r="HI106" s="87"/>
      <c r="HJ106" s="87"/>
      <c r="HK106" s="87"/>
      <c r="HL106" s="87"/>
      <c r="HM106" s="87"/>
      <c r="HN106" s="87"/>
      <c r="HO106" s="87"/>
      <c r="HP106" s="87"/>
      <c r="HQ106" s="87"/>
      <c r="HR106" s="87"/>
      <c r="HS106" s="87"/>
      <c r="HT106" s="87"/>
      <c r="HU106" s="87"/>
      <c r="HV106" s="87"/>
      <c r="HW106" s="87"/>
      <c r="HX106" s="87"/>
      <c r="HY106" s="87"/>
      <c r="HZ106" s="87"/>
      <c r="IA106" s="87"/>
      <c r="IB106" s="87"/>
      <c r="IC106" s="87"/>
      <c r="ID106" s="87"/>
      <c r="IE106" s="87"/>
      <c r="IF106" s="87"/>
      <c r="IG106" s="87"/>
      <c r="IH106" s="87"/>
      <c r="II106" s="87"/>
      <c r="IJ106" s="87"/>
      <c r="IK106" s="87"/>
      <c r="IL106" s="87"/>
      <c r="IM106" s="87"/>
      <c r="IN106" s="87"/>
      <c r="IO106" s="87"/>
      <c r="IP106" s="87"/>
      <c r="IQ106" s="87"/>
      <c r="IR106" s="87"/>
      <c r="IS106" s="87"/>
      <c r="IT106" s="87"/>
      <c r="IU106" s="87"/>
      <c r="IV106" s="87"/>
    </row>
    <row r="107" customFormat="false" ht="15" hidden="false" customHeight="false" outlineLevel="0" collapsed="false">
      <c r="A107" s="0" t="s">
        <v>166</v>
      </c>
      <c r="B107" s="0" t="s">
        <v>415</v>
      </c>
      <c r="C107" s="0" t="s">
        <v>416</v>
      </c>
      <c r="J107" s="0" t="s">
        <v>417</v>
      </c>
      <c r="L107" s="0" t="s">
        <v>172</v>
      </c>
      <c r="M107" s="0" t="n">
        <v>0</v>
      </c>
      <c r="N107" s="0" t="s">
        <v>194</v>
      </c>
      <c r="O107" s="0" t="s">
        <v>178</v>
      </c>
      <c r="P107" s="0" t="s">
        <v>174</v>
      </c>
    </row>
    <row r="108" customFormat="false" ht="15" hidden="false" customHeight="false" outlineLevel="0" collapsed="false">
      <c r="A108" s="0" t="s">
        <v>166</v>
      </c>
      <c r="B108" s="0" t="s">
        <v>418</v>
      </c>
      <c r="C108" s="0" t="s">
        <v>419</v>
      </c>
      <c r="F108" s="0" t="s">
        <v>420</v>
      </c>
      <c r="I108" s="0" t="s">
        <v>421</v>
      </c>
      <c r="J108" s="0" t="s">
        <v>171</v>
      </c>
      <c r="K108" s="0" t="n">
        <v>0</v>
      </c>
      <c r="L108" s="0" t="s">
        <v>172</v>
      </c>
      <c r="M108" s="0" t="n">
        <v>0</v>
      </c>
      <c r="N108" s="0" t="s">
        <v>173</v>
      </c>
      <c r="O108" s="0" t="s">
        <v>174</v>
      </c>
      <c r="P108" s="0" t="s">
        <v>174</v>
      </c>
    </row>
    <row r="109" customFormat="false" ht="15" hidden="false" customHeight="false" outlineLevel="0" collapsed="false">
      <c r="A109" s="0" t="s">
        <v>166</v>
      </c>
      <c r="B109" s="0" t="s">
        <v>422</v>
      </c>
      <c r="C109" s="0" t="s">
        <v>423</v>
      </c>
      <c r="E109" s="0" t="n">
        <v>1</v>
      </c>
      <c r="F109" s="0" t="s">
        <v>424</v>
      </c>
      <c r="G109" s="0" t="s">
        <v>418</v>
      </c>
      <c r="H109" s="0" t="s">
        <v>422</v>
      </c>
      <c r="I109" s="0" t="s">
        <v>421</v>
      </c>
      <c r="J109" s="0" t="s">
        <v>171</v>
      </c>
      <c r="K109" s="0" t="n">
        <v>0</v>
      </c>
      <c r="L109" s="0" t="s">
        <v>227</v>
      </c>
      <c r="M109" s="0" t="n">
        <v>0</v>
      </c>
      <c r="N109" s="0" t="s">
        <v>173</v>
      </c>
      <c r="O109" s="0" t="s">
        <v>174</v>
      </c>
      <c r="P109" s="0" t="s">
        <v>174</v>
      </c>
    </row>
    <row r="110" customFormat="false" ht="15" hidden="false" customHeight="false" outlineLevel="0" collapsed="false">
      <c r="A110" s="0" t="s">
        <v>166</v>
      </c>
      <c r="B110" s="0" t="s">
        <v>425</v>
      </c>
      <c r="C110" s="0" t="s">
        <v>426</v>
      </c>
      <c r="E110" s="0" t="n">
        <v>1</v>
      </c>
      <c r="F110" s="0" t="s">
        <v>427</v>
      </c>
      <c r="G110" s="0" t="s">
        <v>422</v>
      </c>
      <c r="H110" s="0" t="s">
        <v>425</v>
      </c>
      <c r="I110" s="0" t="s">
        <v>421</v>
      </c>
      <c r="J110" s="0" t="s">
        <v>171</v>
      </c>
      <c r="K110" s="0" t="n">
        <v>0</v>
      </c>
      <c r="L110" s="0" t="s">
        <v>231</v>
      </c>
      <c r="M110" s="0" t="n">
        <v>0</v>
      </c>
      <c r="N110" s="0" t="s">
        <v>173</v>
      </c>
      <c r="O110" s="0" t="s">
        <v>174</v>
      </c>
      <c r="P110" s="0" t="s">
        <v>174</v>
      </c>
    </row>
    <row r="111" customFormat="false" ht="15" hidden="false" customHeight="false" outlineLevel="0" collapsed="false">
      <c r="A111" s="0" t="s">
        <v>166</v>
      </c>
      <c r="B111" s="0" t="s">
        <v>428</v>
      </c>
      <c r="C111" s="0" t="s">
        <v>429</v>
      </c>
      <c r="E111" s="0" t="n">
        <v>2</v>
      </c>
      <c r="F111" s="0" t="s">
        <v>430</v>
      </c>
      <c r="G111" s="0" t="s">
        <v>418</v>
      </c>
      <c r="H111" s="0" t="s">
        <v>428</v>
      </c>
      <c r="I111" s="0" t="s">
        <v>421</v>
      </c>
      <c r="J111" s="0" t="s">
        <v>171</v>
      </c>
      <c r="K111" s="0" t="n">
        <v>0</v>
      </c>
      <c r="L111" s="0" t="s">
        <v>172</v>
      </c>
      <c r="M111" s="0" t="n">
        <v>0</v>
      </c>
      <c r="N111" s="0" t="s">
        <v>173</v>
      </c>
      <c r="O111" s="0" t="s">
        <v>174</v>
      </c>
      <c r="P111" s="0" t="s">
        <v>174</v>
      </c>
    </row>
    <row r="112" customFormat="false" ht="15" hidden="false" customHeight="false" outlineLevel="0" collapsed="false">
      <c r="A112" s="0" t="s">
        <v>166</v>
      </c>
      <c r="B112" s="0" t="s">
        <v>431</v>
      </c>
      <c r="C112" s="0" t="s">
        <v>432</v>
      </c>
      <c r="E112" s="0" t="n">
        <v>1</v>
      </c>
      <c r="F112" s="0" t="s">
        <v>433</v>
      </c>
      <c r="G112" s="0" t="s">
        <v>428</v>
      </c>
      <c r="H112" s="0" t="s">
        <v>431</v>
      </c>
      <c r="I112" s="0" t="s">
        <v>421</v>
      </c>
      <c r="J112" s="0" t="s">
        <v>171</v>
      </c>
      <c r="K112" s="0" t="n">
        <v>0</v>
      </c>
      <c r="L112" s="0" t="s">
        <v>172</v>
      </c>
      <c r="M112" s="0" t="n">
        <v>0</v>
      </c>
      <c r="N112" s="0" t="s">
        <v>173</v>
      </c>
      <c r="O112" s="0" t="s">
        <v>178</v>
      </c>
      <c r="P112" s="0" t="s">
        <v>174</v>
      </c>
      <c r="Z112" s="96"/>
    </row>
    <row r="113" customFormat="false" ht="15" hidden="false" customHeight="false" outlineLevel="0" collapsed="false">
      <c r="A113" s="87" t="s">
        <v>166</v>
      </c>
      <c r="B113" s="87" t="s">
        <v>434</v>
      </c>
      <c r="C113" s="87" t="s">
        <v>435</v>
      </c>
      <c r="D113" s="87"/>
      <c r="E113" s="87" t="n">
        <v>2</v>
      </c>
      <c r="F113" s="87" t="s">
        <v>436</v>
      </c>
      <c r="G113" s="87" t="s">
        <v>428</v>
      </c>
      <c r="H113" s="87" t="s">
        <v>437</v>
      </c>
      <c r="I113" s="87" t="s">
        <v>421</v>
      </c>
      <c r="J113" s="87" t="s">
        <v>438</v>
      </c>
      <c r="K113" s="87" t="n">
        <v>0</v>
      </c>
      <c r="L113" s="87" t="s">
        <v>172</v>
      </c>
      <c r="M113" s="87" t="n">
        <v>0</v>
      </c>
      <c r="N113" s="87" t="s">
        <v>173</v>
      </c>
      <c r="O113" s="87" t="s">
        <v>178</v>
      </c>
      <c r="P113" s="87" t="s">
        <v>174</v>
      </c>
      <c r="Q113" s="87"/>
      <c r="R113" s="87"/>
      <c r="S113" s="87"/>
      <c r="T113" s="87"/>
      <c r="U113" s="87"/>
      <c r="V113" s="87"/>
      <c r="W113" s="87"/>
      <c r="X113" s="87"/>
      <c r="Y113" s="87"/>
      <c r="Z113" s="97" t="s">
        <v>439</v>
      </c>
    </row>
    <row r="114" customFormat="false" ht="15" hidden="false" customHeight="false" outlineLevel="0" collapsed="false">
      <c r="A114" s="0" t="s">
        <v>166</v>
      </c>
      <c r="B114" s="0" t="s">
        <v>254</v>
      </c>
      <c r="C114" s="0" t="s">
        <v>91</v>
      </c>
      <c r="E114" s="0" t="n">
        <v>3</v>
      </c>
      <c r="F114" s="0" t="s">
        <v>255</v>
      </c>
      <c r="G114" s="0" t="s">
        <v>428</v>
      </c>
      <c r="H114" s="0" t="s">
        <v>254</v>
      </c>
      <c r="I114" s="0" t="s">
        <v>421</v>
      </c>
      <c r="J114" s="0" t="s">
        <v>256</v>
      </c>
      <c r="K114" s="0" t="n">
        <v>0</v>
      </c>
      <c r="L114" s="0" t="s">
        <v>172</v>
      </c>
      <c r="M114" s="0" t="n">
        <v>0</v>
      </c>
      <c r="N114" s="0" t="s">
        <v>194</v>
      </c>
      <c r="O114" s="0" t="s">
        <v>178</v>
      </c>
      <c r="P114" s="0" t="s">
        <v>174</v>
      </c>
    </row>
    <row r="115" customFormat="false" ht="15" hidden="false" customHeight="false" outlineLevel="0" collapsed="false">
      <c r="A115" s="0" t="s">
        <v>166</v>
      </c>
      <c r="B115" s="0" t="s">
        <v>257</v>
      </c>
      <c r="C115" s="0" t="s">
        <v>92</v>
      </c>
      <c r="E115" s="0" t="n">
        <v>4</v>
      </c>
      <c r="F115" s="0" t="s">
        <v>258</v>
      </c>
      <c r="G115" s="0" t="s">
        <v>428</v>
      </c>
      <c r="H115" s="0" t="s">
        <v>257</v>
      </c>
      <c r="I115" s="0" t="s">
        <v>421</v>
      </c>
      <c r="J115" s="0" t="s">
        <v>256</v>
      </c>
      <c r="K115" s="0" t="n">
        <v>0</v>
      </c>
      <c r="L115" s="0" t="s">
        <v>172</v>
      </c>
      <c r="M115" s="0" t="n">
        <v>0</v>
      </c>
      <c r="N115" s="0" t="s">
        <v>194</v>
      </c>
      <c r="O115" s="0" t="s">
        <v>178</v>
      </c>
      <c r="P115" s="0" t="s">
        <v>174</v>
      </c>
    </row>
    <row r="116" customFormat="false" ht="15" hidden="false" customHeight="false" outlineLevel="0" collapsed="false">
      <c r="A116" s="0" t="s">
        <v>166</v>
      </c>
      <c r="B116" s="0" t="s">
        <v>259</v>
      </c>
      <c r="C116" s="0" t="s">
        <v>93</v>
      </c>
      <c r="E116" s="0" t="n">
        <v>5</v>
      </c>
      <c r="F116" s="0" t="s">
        <v>260</v>
      </c>
      <c r="G116" s="0" t="s">
        <v>428</v>
      </c>
      <c r="H116" s="0" t="s">
        <v>259</v>
      </c>
      <c r="I116" s="0" t="s">
        <v>421</v>
      </c>
      <c r="J116" s="0" t="s">
        <v>256</v>
      </c>
      <c r="K116" s="0" t="n">
        <v>0</v>
      </c>
      <c r="L116" s="0" t="s">
        <v>172</v>
      </c>
      <c r="M116" s="0" t="n">
        <v>0</v>
      </c>
      <c r="N116" s="0" t="s">
        <v>194</v>
      </c>
      <c r="O116" s="0" t="s">
        <v>178</v>
      </c>
      <c r="P116" s="0" t="s">
        <v>174</v>
      </c>
    </row>
    <row r="117" customFormat="false" ht="15" hidden="false" customHeight="false" outlineLevel="0" collapsed="false">
      <c r="A117" s="0" t="s">
        <v>166</v>
      </c>
      <c r="B117" s="0" t="s">
        <v>267</v>
      </c>
      <c r="C117" s="0" t="s">
        <v>268</v>
      </c>
      <c r="E117" s="0" t="n">
        <v>8</v>
      </c>
      <c r="F117" s="0" t="s">
        <v>269</v>
      </c>
      <c r="G117" s="0" t="s">
        <v>428</v>
      </c>
      <c r="H117" s="0" t="s">
        <v>267</v>
      </c>
      <c r="I117" s="0" t="s">
        <v>421</v>
      </c>
      <c r="J117" s="0" t="s">
        <v>171</v>
      </c>
      <c r="K117" s="0" t="n">
        <v>0</v>
      </c>
      <c r="L117" s="0" t="s">
        <v>172</v>
      </c>
      <c r="M117" s="0" t="n">
        <v>0</v>
      </c>
      <c r="N117" s="0" t="s">
        <v>173</v>
      </c>
      <c r="O117" s="0" t="s">
        <v>174</v>
      </c>
      <c r="P117" s="0" t="s">
        <v>174</v>
      </c>
    </row>
    <row r="118" customFormat="false" ht="15" hidden="false" customHeight="false" outlineLevel="0" collapsed="false">
      <c r="A118" s="87" t="s">
        <v>166</v>
      </c>
      <c r="B118" s="87" t="s">
        <v>270</v>
      </c>
      <c r="C118" s="87" t="s">
        <v>96</v>
      </c>
      <c r="D118" s="87"/>
      <c r="E118" s="87" t="n">
        <v>1</v>
      </c>
      <c r="F118" s="87" t="s">
        <v>271</v>
      </c>
      <c r="G118" s="87" t="s">
        <v>267</v>
      </c>
      <c r="H118" s="87" t="s">
        <v>270</v>
      </c>
      <c r="I118" s="87" t="s">
        <v>421</v>
      </c>
      <c r="J118" s="87" t="s">
        <v>253</v>
      </c>
      <c r="K118" s="87" t="n">
        <v>0</v>
      </c>
      <c r="L118" s="87" t="s">
        <v>172</v>
      </c>
      <c r="M118" s="87" t="n">
        <v>0</v>
      </c>
      <c r="N118" s="87" t="s">
        <v>194</v>
      </c>
      <c r="O118" s="87" t="s">
        <v>178</v>
      </c>
      <c r="P118" s="87" t="s">
        <v>174</v>
      </c>
      <c r="Q118" s="87"/>
      <c r="R118" s="87"/>
      <c r="S118" s="87"/>
      <c r="T118" s="87"/>
      <c r="U118" s="87"/>
      <c r="V118" s="87"/>
      <c r="W118" s="87"/>
      <c r="X118" s="87"/>
      <c r="Y118" s="87"/>
    </row>
    <row r="119" customFormat="false" ht="15" hidden="false" customHeight="false" outlineLevel="0" collapsed="false">
      <c r="A119" s="0" t="s">
        <v>166</v>
      </c>
      <c r="B119" s="0" t="s">
        <v>273</v>
      </c>
      <c r="C119" s="0" t="s">
        <v>97</v>
      </c>
      <c r="E119" s="0" t="n">
        <v>2</v>
      </c>
      <c r="F119" s="0" t="s">
        <v>274</v>
      </c>
      <c r="G119" s="0" t="s">
        <v>267</v>
      </c>
      <c r="H119" s="0" t="s">
        <v>273</v>
      </c>
      <c r="I119" s="0" t="s">
        <v>421</v>
      </c>
      <c r="J119" s="0" t="s">
        <v>253</v>
      </c>
      <c r="K119" s="0" t="n">
        <v>0</v>
      </c>
      <c r="L119" s="0" t="s">
        <v>172</v>
      </c>
      <c r="M119" s="0" t="n">
        <v>0</v>
      </c>
      <c r="N119" s="0" t="s">
        <v>194</v>
      </c>
      <c r="O119" s="0" t="s">
        <v>178</v>
      </c>
      <c r="P119" s="0" t="s">
        <v>174</v>
      </c>
    </row>
    <row r="120" customFormat="false" ht="15" hidden="false" customHeight="false" outlineLevel="0" collapsed="false">
      <c r="A120" s="87" t="s">
        <v>166</v>
      </c>
      <c r="B120" s="87" t="s">
        <v>275</v>
      </c>
      <c r="C120" s="87" t="s">
        <v>276</v>
      </c>
      <c r="D120" s="87"/>
      <c r="E120" s="87" t="n">
        <v>3</v>
      </c>
      <c r="F120" s="87" t="s">
        <v>277</v>
      </c>
      <c r="G120" s="87" t="s">
        <v>267</v>
      </c>
      <c r="H120" s="87" t="s">
        <v>275</v>
      </c>
      <c r="I120" s="87" t="s">
        <v>421</v>
      </c>
      <c r="J120" s="87" t="s">
        <v>253</v>
      </c>
      <c r="K120" s="87" t="n">
        <v>0</v>
      </c>
      <c r="L120" s="87" t="s">
        <v>172</v>
      </c>
      <c r="M120" s="87" t="n">
        <v>0</v>
      </c>
      <c r="N120" s="87" t="s">
        <v>194</v>
      </c>
      <c r="O120" s="87" t="s">
        <v>178</v>
      </c>
      <c r="P120" s="87" t="s">
        <v>174</v>
      </c>
      <c r="Q120" s="87"/>
      <c r="R120" s="87"/>
      <c r="S120" s="87"/>
      <c r="T120" s="87"/>
      <c r="U120" s="87"/>
      <c r="V120" s="87"/>
      <c r="W120" s="87"/>
      <c r="X120" s="87"/>
      <c r="Y120" s="87"/>
    </row>
    <row r="121" customFormat="false" ht="15" hidden="false" customHeight="false" outlineLevel="0" collapsed="false">
      <c r="A121" s="0" t="s">
        <v>166</v>
      </c>
      <c r="B121" s="0" t="s">
        <v>278</v>
      </c>
      <c r="C121" s="0" t="s">
        <v>99</v>
      </c>
      <c r="E121" s="0" t="n">
        <v>4</v>
      </c>
      <c r="F121" s="0" t="s">
        <v>279</v>
      </c>
      <c r="G121" s="0" t="s">
        <v>267</v>
      </c>
      <c r="H121" s="0" t="s">
        <v>278</v>
      </c>
      <c r="I121" s="0" t="s">
        <v>421</v>
      </c>
      <c r="J121" s="0" t="s">
        <v>265</v>
      </c>
      <c r="K121" s="0" t="n">
        <v>0</v>
      </c>
      <c r="L121" s="0" t="s">
        <v>172</v>
      </c>
      <c r="M121" s="0" t="n">
        <v>0</v>
      </c>
      <c r="N121" s="0" t="s">
        <v>194</v>
      </c>
      <c r="O121" s="0" t="s">
        <v>178</v>
      </c>
      <c r="P121" s="0" t="s">
        <v>174</v>
      </c>
    </row>
    <row r="122" customFormat="false" ht="15" hidden="false" customHeight="false" outlineLevel="0" collapsed="false">
      <c r="A122" s="0" t="s">
        <v>166</v>
      </c>
      <c r="B122" s="0" t="s">
        <v>280</v>
      </c>
      <c r="C122" s="0" t="s">
        <v>100</v>
      </c>
      <c r="E122" s="0" t="n">
        <v>9</v>
      </c>
      <c r="F122" s="0" t="s">
        <v>281</v>
      </c>
      <c r="G122" s="0" t="s">
        <v>428</v>
      </c>
      <c r="H122" s="0" t="s">
        <v>280</v>
      </c>
      <c r="I122" s="0" t="s">
        <v>421</v>
      </c>
      <c r="J122" s="0" t="s">
        <v>256</v>
      </c>
      <c r="K122" s="0" t="n">
        <v>0</v>
      </c>
      <c r="L122" s="0" t="s">
        <v>172</v>
      </c>
      <c r="M122" s="0" t="n">
        <v>0</v>
      </c>
      <c r="N122" s="0" t="s">
        <v>194</v>
      </c>
      <c r="O122" s="0" t="s">
        <v>178</v>
      </c>
      <c r="P122" s="0" t="s">
        <v>174</v>
      </c>
    </row>
    <row r="123" customFormat="false" ht="15" hidden="false" customHeight="false" outlineLevel="0" collapsed="false">
      <c r="A123" s="0" t="s">
        <v>166</v>
      </c>
      <c r="B123" s="0" t="s">
        <v>289</v>
      </c>
      <c r="C123" s="0" t="s">
        <v>290</v>
      </c>
      <c r="E123" s="0" t="n">
        <v>13</v>
      </c>
      <c r="F123" s="0" t="s">
        <v>291</v>
      </c>
      <c r="G123" s="0" t="s">
        <v>428</v>
      </c>
      <c r="H123" s="0" t="s">
        <v>289</v>
      </c>
      <c r="I123" s="0" t="s">
        <v>421</v>
      </c>
      <c r="J123" s="0" t="s">
        <v>171</v>
      </c>
      <c r="K123" s="0" t="n">
        <v>0</v>
      </c>
      <c r="L123" s="0" t="s">
        <v>172</v>
      </c>
      <c r="M123" s="0" t="n">
        <v>0</v>
      </c>
      <c r="N123" s="0" t="s">
        <v>173</v>
      </c>
      <c r="O123" s="0" t="s">
        <v>174</v>
      </c>
      <c r="P123" s="0" t="s">
        <v>174</v>
      </c>
    </row>
    <row r="124" customFormat="false" ht="15" hidden="false" customHeight="false" outlineLevel="0" collapsed="false">
      <c r="A124" s="0" t="s">
        <v>166</v>
      </c>
      <c r="B124" s="0" t="s">
        <v>292</v>
      </c>
      <c r="C124" s="0" t="s">
        <v>103</v>
      </c>
      <c r="E124" s="0" t="n">
        <v>1</v>
      </c>
      <c r="F124" s="0" t="s">
        <v>293</v>
      </c>
      <c r="G124" s="0" t="s">
        <v>289</v>
      </c>
      <c r="H124" s="0" t="s">
        <v>292</v>
      </c>
      <c r="I124" s="0" t="s">
        <v>421</v>
      </c>
      <c r="J124" s="0" t="s">
        <v>256</v>
      </c>
      <c r="K124" s="0" t="n">
        <v>0</v>
      </c>
      <c r="L124" s="0" t="s">
        <v>172</v>
      </c>
      <c r="M124" s="0" t="n">
        <v>0</v>
      </c>
      <c r="N124" s="0" t="s">
        <v>194</v>
      </c>
      <c r="O124" s="0" t="s">
        <v>178</v>
      </c>
      <c r="P124" s="0" t="s">
        <v>174</v>
      </c>
    </row>
    <row r="125" customFormat="false" ht="15" hidden="false" customHeight="false" outlineLevel="0" collapsed="false">
      <c r="A125" s="0" t="s">
        <v>166</v>
      </c>
      <c r="B125" s="0" t="s">
        <v>295</v>
      </c>
      <c r="C125" s="0" t="s">
        <v>104</v>
      </c>
      <c r="E125" s="0" t="n">
        <v>2</v>
      </c>
      <c r="F125" s="0" t="s">
        <v>414</v>
      </c>
      <c r="G125" s="0" t="s">
        <v>289</v>
      </c>
      <c r="H125" s="0" t="s">
        <v>295</v>
      </c>
      <c r="I125" s="0" t="s">
        <v>421</v>
      </c>
      <c r="J125" s="0" t="s">
        <v>265</v>
      </c>
      <c r="K125" s="0" t="n">
        <v>0</v>
      </c>
      <c r="L125" s="0" t="s">
        <v>172</v>
      </c>
      <c r="M125" s="0" t="n">
        <v>0</v>
      </c>
      <c r="N125" s="0" t="s">
        <v>194</v>
      </c>
      <c r="O125" s="0" t="s">
        <v>178</v>
      </c>
      <c r="P125" s="0" t="s">
        <v>174</v>
      </c>
    </row>
    <row r="126" customFormat="false" ht="15" hidden="false" customHeight="false" outlineLevel="0" collapsed="false">
      <c r="A126" s="0" t="s">
        <v>166</v>
      </c>
      <c r="B126" s="0" t="s">
        <v>297</v>
      </c>
      <c r="C126" s="0" t="s">
        <v>298</v>
      </c>
      <c r="E126" s="0" t="n">
        <v>14</v>
      </c>
      <c r="F126" s="0" t="s">
        <v>299</v>
      </c>
      <c r="G126" s="0" t="s">
        <v>428</v>
      </c>
      <c r="H126" s="0" t="s">
        <v>297</v>
      </c>
      <c r="I126" s="0" t="s">
        <v>421</v>
      </c>
      <c r="J126" s="0" t="s">
        <v>171</v>
      </c>
      <c r="K126" s="0" t="n">
        <v>0</v>
      </c>
      <c r="L126" s="0" t="s">
        <v>172</v>
      </c>
      <c r="M126" s="0" t="n">
        <v>0</v>
      </c>
      <c r="N126" s="0" t="s">
        <v>173</v>
      </c>
      <c r="O126" s="0" t="s">
        <v>174</v>
      </c>
      <c r="P126" s="0" t="s">
        <v>174</v>
      </c>
    </row>
    <row r="127" customFormat="false" ht="15" hidden="false" customHeight="false" outlineLevel="0" collapsed="false">
      <c r="A127" s="0" t="s">
        <v>166</v>
      </c>
      <c r="B127" s="0" t="s">
        <v>300</v>
      </c>
      <c r="C127" s="0" t="s">
        <v>105</v>
      </c>
      <c r="E127" s="0" t="n">
        <v>1</v>
      </c>
      <c r="F127" s="0" t="s">
        <v>301</v>
      </c>
      <c r="G127" s="0" t="s">
        <v>297</v>
      </c>
      <c r="H127" s="0" t="s">
        <v>300</v>
      </c>
      <c r="I127" s="0" t="s">
        <v>421</v>
      </c>
      <c r="J127" s="0" t="s">
        <v>256</v>
      </c>
      <c r="K127" s="0" t="n">
        <v>0</v>
      </c>
      <c r="L127" s="0" t="s">
        <v>172</v>
      </c>
      <c r="M127" s="0" t="n">
        <v>0</v>
      </c>
      <c r="N127" s="0" t="s">
        <v>194</v>
      </c>
      <c r="O127" s="0" t="s">
        <v>178</v>
      </c>
      <c r="P127" s="0" t="s">
        <v>174</v>
      </c>
    </row>
    <row r="128" customFormat="false" ht="15" hidden="false" customHeight="false" outlineLevel="0" collapsed="false">
      <c r="A128" s="0" t="s">
        <v>166</v>
      </c>
      <c r="B128" s="0" t="s">
        <v>302</v>
      </c>
      <c r="C128" s="0" t="s">
        <v>106</v>
      </c>
      <c r="E128" s="0" t="n">
        <v>2</v>
      </c>
      <c r="F128" s="0" t="s">
        <v>303</v>
      </c>
      <c r="G128" s="0" t="s">
        <v>297</v>
      </c>
      <c r="H128" s="0" t="s">
        <v>302</v>
      </c>
      <c r="I128" s="0" t="s">
        <v>421</v>
      </c>
      <c r="J128" s="0" t="s">
        <v>265</v>
      </c>
      <c r="K128" s="0" t="n">
        <v>0</v>
      </c>
      <c r="L128" s="0" t="s">
        <v>172</v>
      </c>
      <c r="M128" s="0" t="n">
        <v>0</v>
      </c>
      <c r="N128" s="0" t="s">
        <v>194</v>
      </c>
      <c r="O128" s="0" t="s">
        <v>178</v>
      </c>
      <c r="P128" s="0" t="s">
        <v>174</v>
      </c>
    </row>
    <row r="129" customFormat="false" ht="15" hidden="false" customHeight="false" outlineLevel="0" collapsed="false">
      <c r="A129" s="0" t="s">
        <v>166</v>
      </c>
      <c r="B129" s="0" t="s">
        <v>305</v>
      </c>
      <c r="C129" s="0" t="s">
        <v>107</v>
      </c>
      <c r="E129" s="0" t="n">
        <v>15</v>
      </c>
      <c r="F129" s="0" t="s">
        <v>306</v>
      </c>
      <c r="G129" s="0" t="s">
        <v>428</v>
      </c>
      <c r="H129" s="0" t="s">
        <v>305</v>
      </c>
      <c r="I129" s="0" t="s">
        <v>421</v>
      </c>
      <c r="J129" s="0" t="s">
        <v>256</v>
      </c>
      <c r="K129" s="0" t="n">
        <v>0</v>
      </c>
      <c r="L129" s="0" t="s">
        <v>172</v>
      </c>
      <c r="M129" s="0" t="n">
        <v>0</v>
      </c>
      <c r="N129" s="0" t="s">
        <v>194</v>
      </c>
      <c r="O129" s="0" t="s">
        <v>178</v>
      </c>
      <c r="P129" s="0" t="s">
        <v>174</v>
      </c>
    </row>
    <row r="130" customFormat="false" ht="15" hidden="false" customHeight="false" outlineLevel="0" collapsed="false">
      <c r="A130" s="0" t="s">
        <v>166</v>
      </c>
      <c r="B130" s="0" t="s">
        <v>440</v>
      </c>
      <c r="C130" s="0" t="s">
        <v>441</v>
      </c>
      <c r="F130" s="0" t="s">
        <v>442</v>
      </c>
      <c r="I130" s="0" t="s">
        <v>443</v>
      </c>
      <c r="J130" s="0" t="s">
        <v>171</v>
      </c>
      <c r="K130" s="0" t="n">
        <v>0</v>
      </c>
      <c r="L130" s="0" t="s">
        <v>172</v>
      </c>
      <c r="M130" s="0" t="n">
        <v>0</v>
      </c>
      <c r="N130" s="0" t="s">
        <v>173</v>
      </c>
      <c r="O130" s="0" t="s">
        <v>174</v>
      </c>
      <c r="P130" s="0" t="s">
        <v>174</v>
      </c>
    </row>
    <row r="131" customFormat="false" ht="15" hidden="false" customHeight="false" outlineLevel="0" collapsed="false">
      <c r="A131" s="0" t="s">
        <v>166</v>
      </c>
      <c r="B131" s="0" t="s">
        <v>444</v>
      </c>
      <c r="C131" s="0" t="s">
        <v>445</v>
      </c>
      <c r="E131" s="0" t="n">
        <v>1</v>
      </c>
      <c r="F131" s="0" t="s">
        <v>446</v>
      </c>
      <c r="G131" s="0" t="s">
        <v>440</v>
      </c>
      <c r="H131" s="0" t="s">
        <v>444</v>
      </c>
      <c r="I131" s="0" t="s">
        <v>443</v>
      </c>
      <c r="J131" s="0" t="s">
        <v>171</v>
      </c>
      <c r="K131" s="0" t="n">
        <v>0</v>
      </c>
      <c r="L131" s="0" t="s">
        <v>227</v>
      </c>
      <c r="M131" s="0" t="n">
        <v>0</v>
      </c>
      <c r="N131" s="0" t="s">
        <v>173</v>
      </c>
      <c r="O131" s="0" t="s">
        <v>174</v>
      </c>
      <c r="P131" s="0" t="s">
        <v>174</v>
      </c>
    </row>
    <row r="132" customFormat="false" ht="15" hidden="false" customHeight="false" outlineLevel="0" collapsed="false">
      <c r="A132" s="0" t="s">
        <v>166</v>
      </c>
      <c r="B132" s="0" t="s">
        <v>447</v>
      </c>
      <c r="C132" s="0" t="s">
        <v>448</v>
      </c>
      <c r="E132" s="0" t="n">
        <v>1</v>
      </c>
      <c r="F132" s="0" t="s">
        <v>449</v>
      </c>
      <c r="G132" s="0" t="s">
        <v>444</v>
      </c>
      <c r="H132" s="0" t="s">
        <v>447</v>
      </c>
      <c r="I132" s="0" t="s">
        <v>443</v>
      </c>
      <c r="J132" s="0" t="s">
        <v>171</v>
      </c>
      <c r="K132" s="0" t="n">
        <v>0</v>
      </c>
      <c r="L132" s="0" t="s">
        <v>231</v>
      </c>
      <c r="M132" s="0" t="n">
        <v>0</v>
      </c>
      <c r="N132" s="0" t="s">
        <v>173</v>
      </c>
      <c r="O132" s="0" t="s">
        <v>174</v>
      </c>
      <c r="P132" s="0" t="s">
        <v>174</v>
      </c>
    </row>
    <row r="133" customFormat="false" ht="15" hidden="false" customHeight="false" outlineLevel="0" collapsed="false">
      <c r="B133" s="88" t="s">
        <v>450</v>
      </c>
      <c r="C133" s="88" t="s">
        <v>451</v>
      </c>
      <c r="D133" s="88"/>
      <c r="E133" s="88" t="n">
        <v>2</v>
      </c>
      <c r="F133" s="88" t="s">
        <v>452</v>
      </c>
      <c r="G133" s="88" t="s">
        <v>440</v>
      </c>
      <c r="H133" s="88" t="s">
        <v>450</v>
      </c>
      <c r="I133" s="88" t="s">
        <v>443</v>
      </c>
      <c r="J133" s="88" t="s">
        <v>171</v>
      </c>
      <c r="K133" s="88" t="n">
        <v>0</v>
      </c>
      <c r="L133" s="88" t="s">
        <v>172</v>
      </c>
      <c r="M133" s="88" t="n">
        <v>0</v>
      </c>
      <c r="N133" s="88" t="s">
        <v>173</v>
      </c>
      <c r="O133" s="88" t="s">
        <v>174</v>
      </c>
      <c r="P133" s="88" t="s">
        <v>174</v>
      </c>
      <c r="Q133" s="88"/>
      <c r="R133" s="88"/>
      <c r="S133" s="88"/>
      <c r="T133" s="88"/>
      <c r="U133" s="88"/>
      <c r="V133" s="88"/>
      <c r="W133" s="88"/>
      <c r="X133" s="88"/>
    </row>
    <row r="134" customFormat="false" ht="15" hidden="false" customHeight="false" outlineLevel="0" collapsed="false">
      <c r="A134" s="0" t="s">
        <v>166</v>
      </c>
      <c r="B134" s="0" t="s">
        <v>453</v>
      </c>
      <c r="C134" s="0" t="s">
        <v>454</v>
      </c>
      <c r="J134" s="0" t="s">
        <v>417</v>
      </c>
      <c r="N134" s="0" t="s">
        <v>194</v>
      </c>
      <c r="Z134" s="0" t="s">
        <v>455</v>
      </c>
    </row>
    <row r="135" customFormat="false" ht="15" hidden="false" customHeight="false" outlineLevel="0" collapsed="false">
      <c r="A135" s="0" t="s">
        <v>166</v>
      </c>
      <c r="B135" s="0" t="s">
        <v>434</v>
      </c>
      <c r="C135" s="0" t="s">
        <v>435</v>
      </c>
      <c r="E135" s="0" t="n">
        <v>2</v>
      </c>
      <c r="F135" s="0" t="s">
        <v>436</v>
      </c>
      <c r="G135" s="0" t="s">
        <v>450</v>
      </c>
      <c r="H135" s="0" t="s">
        <v>437</v>
      </c>
      <c r="I135" s="0" t="s">
        <v>443</v>
      </c>
      <c r="J135" s="0" t="s">
        <v>456</v>
      </c>
      <c r="K135" s="0" t="n">
        <v>0</v>
      </c>
      <c r="L135" s="0" t="s">
        <v>172</v>
      </c>
      <c r="M135" s="0" t="n">
        <v>0</v>
      </c>
      <c r="N135" s="0" t="s">
        <v>173</v>
      </c>
      <c r="O135" s="0" t="s">
        <v>178</v>
      </c>
      <c r="P135" s="0" t="s">
        <v>174</v>
      </c>
    </row>
    <row r="136" customFormat="false" ht="15" hidden="false" customHeight="false" outlineLevel="0" collapsed="false">
      <c r="A136" s="0" t="s">
        <v>166</v>
      </c>
      <c r="B136" s="0" t="s">
        <v>254</v>
      </c>
      <c r="C136" s="0" t="s">
        <v>91</v>
      </c>
      <c r="E136" s="0" t="n">
        <v>3</v>
      </c>
      <c r="F136" s="0" t="s">
        <v>255</v>
      </c>
      <c r="G136" s="0" t="s">
        <v>450</v>
      </c>
      <c r="H136" s="0" t="s">
        <v>254</v>
      </c>
      <c r="I136" s="0" t="s">
        <v>443</v>
      </c>
      <c r="J136" s="0" t="s">
        <v>256</v>
      </c>
      <c r="K136" s="0" t="n">
        <v>0</v>
      </c>
      <c r="L136" s="0" t="s">
        <v>172</v>
      </c>
      <c r="M136" s="0" t="n">
        <v>0</v>
      </c>
      <c r="N136" s="0" t="s">
        <v>194</v>
      </c>
      <c r="O136" s="0" t="s">
        <v>178</v>
      </c>
      <c r="P136" s="0" t="s">
        <v>174</v>
      </c>
    </row>
    <row r="137" customFormat="false" ht="15" hidden="false" customHeight="false" outlineLevel="0" collapsed="false">
      <c r="A137" s="0" t="s">
        <v>166</v>
      </c>
      <c r="B137" s="0" t="s">
        <v>257</v>
      </c>
      <c r="C137" s="0" t="s">
        <v>92</v>
      </c>
      <c r="E137" s="0" t="n">
        <v>4</v>
      </c>
      <c r="F137" s="0" t="s">
        <v>258</v>
      </c>
      <c r="G137" s="0" t="s">
        <v>450</v>
      </c>
      <c r="H137" s="0" t="s">
        <v>257</v>
      </c>
      <c r="I137" s="0" t="s">
        <v>443</v>
      </c>
      <c r="J137" s="0" t="s">
        <v>256</v>
      </c>
      <c r="K137" s="0" t="n">
        <v>0</v>
      </c>
      <c r="L137" s="0" t="s">
        <v>172</v>
      </c>
      <c r="M137" s="0" t="n">
        <v>0</v>
      </c>
      <c r="N137" s="0" t="s">
        <v>194</v>
      </c>
      <c r="O137" s="0" t="s">
        <v>178</v>
      </c>
      <c r="P137" s="0" t="s">
        <v>174</v>
      </c>
    </row>
    <row r="138" customFormat="false" ht="15" hidden="false" customHeight="false" outlineLevel="0" collapsed="false">
      <c r="A138" s="0" t="s">
        <v>166</v>
      </c>
      <c r="B138" s="0" t="s">
        <v>259</v>
      </c>
      <c r="C138" s="0" t="s">
        <v>93</v>
      </c>
      <c r="E138" s="0" t="n">
        <v>5</v>
      </c>
      <c r="F138" s="0" t="s">
        <v>260</v>
      </c>
      <c r="G138" s="0" t="s">
        <v>450</v>
      </c>
      <c r="H138" s="0" t="s">
        <v>259</v>
      </c>
      <c r="I138" s="0" t="s">
        <v>443</v>
      </c>
      <c r="J138" s="0" t="s">
        <v>256</v>
      </c>
      <c r="K138" s="0" t="n">
        <v>0</v>
      </c>
      <c r="L138" s="0" t="s">
        <v>172</v>
      </c>
      <c r="M138" s="0" t="n">
        <v>0</v>
      </c>
      <c r="N138" s="0" t="s">
        <v>194</v>
      </c>
      <c r="O138" s="0" t="s">
        <v>178</v>
      </c>
      <c r="P138" s="0" t="s">
        <v>174</v>
      </c>
    </row>
    <row r="139" customFormat="false" ht="15" hidden="false" customHeight="false" outlineLevel="0" collapsed="false">
      <c r="A139" s="0" t="s">
        <v>166</v>
      </c>
      <c r="B139" s="0" t="s">
        <v>267</v>
      </c>
      <c r="C139" s="0" t="s">
        <v>268</v>
      </c>
      <c r="E139" s="0" t="n">
        <v>8</v>
      </c>
      <c r="F139" s="0" t="s">
        <v>269</v>
      </c>
      <c r="G139" s="0" t="s">
        <v>450</v>
      </c>
      <c r="H139" s="0" t="s">
        <v>267</v>
      </c>
      <c r="I139" s="0" t="s">
        <v>443</v>
      </c>
      <c r="J139" s="0" t="s">
        <v>171</v>
      </c>
      <c r="K139" s="0" t="n">
        <v>0</v>
      </c>
      <c r="L139" s="0" t="s">
        <v>172</v>
      </c>
      <c r="M139" s="0" t="n">
        <v>0</v>
      </c>
      <c r="N139" s="0" t="s">
        <v>173</v>
      </c>
      <c r="O139" s="0" t="s">
        <v>174</v>
      </c>
      <c r="P139" s="0" t="s">
        <v>174</v>
      </c>
    </row>
    <row r="140" customFormat="false" ht="15" hidden="false" customHeight="false" outlineLevel="0" collapsed="false">
      <c r="A140" s="0" t="s">
        <v>166</v>
      </c>
      <c r="B140" s="0" t="s">
        <v>270</v>
      </c>
      <c r="C140" s="0" t="s">
        <v>96</v>
      </c>
      <c r="E140" s="0" t="n">
        <v>1</v>
      </c>
      <c r="F140" s="0" t="s">
        <v>271</v>
      </c>
      <c r="G140" s="0" t="s">
        <v>267</v>
      </c>
      <c r="H140" s="0" t="s">
        <v>270</v>
      </c>
      <c r="I140" s="0" t="s">
        <v>443</v>
      </c>
      <c r="J140" s="0" t="s">
        <v>253</v>
      </c>
      <c r="K140" s="0" t="n">
        <v>0</v>
      </c>
      <c r="L140" s="0" t="s">
        <v>172</v>
      </c>
      <c r="M140" s="0" t="n">
        <v>0</v>
      </c>
      <c r="N140" s="0" t="s">
        <v>194</v>
      </c>
      <c r="O140" s="0" t="s">
        <v>178</v>
      </c>
      <c r="P140" s="0" t="s">
        <v>174</v>
      </c>
    </row>
    <row r="141" customFormat="false" ht="15" hidden="false" customHeight="false" outlineLevel="0" collapsed="false">
      <c r="A141" s="0" t="s">
        <v>166</v>
      </c>
      <c r="B141" s="0" t="s">
        <v>273</v>
      </c>
      <c r="C141" s="0" t="s">
        <v>97</v>
      </c>
      <c r="E141" s="0" t="n">
        <v>2</v>
      </c>
      <c r="F141" s="0" t="s">
        <v>274</v>
      </c>
      <c r="G141" s="0" t="s">
        <v>267</v>
      </c>
      <c r="H141" s="0" t="s">
        <v>273</v>
      </c>
      <c r="I141" s="0" t="s">
        <v>443</v>
      </c>
      <c r="J141" s="0" t="s">
        <v>253</v>
      </c>
      <c r="K141" s="0" t="n">
        <v>0</v>
      </c>
      <c r="L141" s="0" t="s">
        <v>172</v>
      </c>
      <c r="M141" s="0" t="n">
        <v>0</v>
      </c>
      <c r="N141" s="0" t="s">
        <v>194</v>
      </c>
      <c r="O141" s="0" t="s">
        <v>178</v>
      </c>
      <c r="P141" s="0" t="s">
        <v>174</v>
      </c>
    </row>
    <row r="142" customFormat="false" ht="15" hidden="false" customHeight="false" outlineLevel="0" collapsed="false">
      <c r="A142" s="0" t="s">
        <v>166</v>
      </c>
      <c r="B142" s="0" t="s">
        <v>275</v>
      </c>
      <c r="C142" s="0" t="s">
        <v>276</v>
      </c>
      <c r="E142" s="0" t="n">
        <v>3</v>
      </c>
      <c r="F142" s="0" t="s">
        <v>277</v>
      </c>
      <c r="G142" s="0" t="s">
        <v>267</v>
      </c>
      <c r="H142" s="0" t="s">
        <v>275</v>
      </c>
      <c r="I142" s="0" t="s">
        <v>443</v>
      </c>
      <c r="J142" s="0" t="s">
        <v>253</v>
      </c>
      <c r="K142" s="0" t="n">
        <v>0</v>
      </c>
      <c r="L142" s="0" t="s">
        <v>172</v>
      </c>
      <c r="M142" s="0" t="n">
        <v>0</v>
      </c>
      <c r="N142" s="0" t="s">
        <v>194</v>
      </c>
      <c r="O142" s="0" t="s">
        <v>178</v>
      </c>
      <c r="P142" s="0" t="s">
        <v>174</v>
      </c>
    </row>
    <row r="143" customFormat="false" ht="15" hidden="false" customHeight="false" outlineLevel="0" collapsed="false">
      <c r="A143" s="0" t="s">
        <v>166</v>
      </c>
      <c r="B143" s="0" t="s">
        <v>280</v>
      </c>
      <c r="C143" s="0" t="s">
        <v>100</v>
      </c>
      <c r="E143" s="0" t="n">
        <v>9</v>
      </c>
      <c r="F143" s="0" t="s">
        <v>281</v>
      </c>
      <c r="G143" s="0" t="s">
        <v>450</v>
      </c>
      <c r="H143" s="0" t="s">
        <v>280</v>
      </c>
      <c r="I143" s="0" t="s">
        <v>443</v>
      </c>
      <c r="J143" s="0" t="s">
        <v>256</v>
      </c>
      <c r="K143" s="0" t="n">
        <v>0</v>
      </c>
      <c r="L143" s="0" t="s">
        <v>172</v>
      </c>
      <c r="M143" s="0" t="n">
        <v>0</v>
      </c>
      <c r="N143" s="0" t="s">
        <v>194</v>
      </c>
      <c r="O143" s="0" t="s">
        <v>178</v>
      </c>
      <c r="P143" s="0" t="s">
        <v>174</v>
      </c>
    </row>
    <row r="144" customFormat="false" ht="15" hidden="false" customHeight="false" outlineLevel="0" collapsed="false">
      <c r="A144" s="0" t="s">
        <v>166</v>
      </c>
      <c r="B144" s="0" t="s">
        <v>289</v>
      </c>
      <c r="C144" s="0" t="s">
        <v>290</v>
      </c>
      <c r="E144" s="0" t="n">
        <v>13</v>
      </c>
      <c r="F144" s="0" t="s">
        <v>291</v>
      </c>
      <c r="G144" s="0" t="s">
        <v>450</v>
      </c>
      <c r="H144" s="0" t="s">
        <v>289</v>
      </c>
      <c r="I144" s="0" t="s">
        <v>443</v>
      </c>
      <c r="J144" s="0" t="s">
        <v>171</v>
      </c>
      <c r="K144" s="0" t="n">
        <v>0</v>
      </c>
      <c r="L144" s="0" t="s">
        <v>172</v>
      </c>
      <c r="M144" s="0" t="n">
        <v>0</v>
      </c>
      <c r="N144" s="0" t="s">
        <v>173</v>
      </c>
      <c r="O144" s="0" t="s">
        <v>174</v>
      </c>
      <c r="P144" s="0" t="s">
        <v>174</v>
      </c>
    </row>
    <row r="145" customFormat="false" ht="15" hidden="false" customHeight="false" outlineLevel="0" collapsed="false">
      <c r="A145" s="0" t="s">
        <v>166</v>
      </c>
      <c r="B145" s="0" t="s">
        <v>292</v>
      </c>
      <c r="C145" s="0" t="s">
        <v>103</v>
      </c>
      <c r="E145" s="0" t="n">
        <v>1</v>
      </c>
      <c r="F145" s="0" t="s">
        <v>293</v>
      </c>
      <c r="G145" s="0" t="s">
        <v>289</v>
      </c>
      <c r="H145" s="0" t="s">
        <v>292</v>
      </c>
      <c r="I145" s="0" t="s">
        <v>443</v>
      </c>
      <c r="J145" s="0" t="s">
        <v>256</v>
      </c>
      <c r="K145" s="0" t="n">
        <v>0</v>
      </c>
      <c r="L145" s="0" t="s">
        <v>172</v>
      </c>
      <c r="M145" s="0" t="n">
        <v>0</v>
      </c>
      <c r="N145" s="0" t="s">
        <v>194</v>
      </c>
      <c r="O145" s="0" t="s">
        <v>178</v>
      </c>
      <c r="P145" s="0" t="s">
        <v>174</v>
      </c>
    </row>
    <row r="146" customFormat="false" ht="15" hidden="false" customHeight="false" outlineLevel="0" collapsed="false">
      <c r="A146" s="0" t="s">
        <v>166</v>
      </c>
      <c r="B146" s="0" t="s">
        <v>295</v>
      </c>
      <c r="C146" s="0" t="s">
        <v>104</v>
      </c>
      <c r="E146" s="0" t="n">
        <v>2</v>
      </c>
      <c r="F146" s="0" t="s">
        <v>414</v>
      </c>
      <c r="G146" s="0" t="s">
        <v>289</v>
      </c>
      <c r="H146" s="0" t="s">
        <v>295</v>
      </c>
      <c r="I146" s="0" t="s">
        <v>443</v>
      </c>
      <c r="J146" s="0" t="s">
        <v>265</v>
      </c>
      <c r="K146" s="0" t="n">
        <v>0</v>
      </c>
      <c r="L146" s="0" t="s">
        <v>172</v>
      </c>
      <c r="M146" s="0" t="n">
        <v>0</v>
      </c>
      <c r="N146" s="0" t="s">
        <v>194</v>
      </c>
      <c r="O146" s="0" t="s">
        <v>178</v>
      </c>
      <c r="P146" s="0" t="s">
        <v>174</v>
      </c>
    </row>
    <row r="147" customFormat="false" ht="15" hidden="false" customHeight="false" outlineLevel="0" collapsed="false">
      <c r="A147" s="0" t="s">
        <v>166</v>
      </c>
      <c r="B147" s="0" t="s">
        <v>297</v>
      </c>
      <c r="C147" s="0" t="s">
        <v>298</v>
      </c>
      <c r="E147" s="0" t="n">
        <v>14</v>
      </c>
      <c r="F147" s="0" t="s">
        <v>299</v>
      </c>
      <c r="G147" s="0" t="s">
        <v>450</v>
      </c>
      <c r="H147" s="0" t="s">
        <v>297</v>
      </c>
      <c r="I147" s="0" t="s">
        <v>443</v>
      </c>
      <c r="J147" s="0" t="s">
        <v>171</v>
      </c>
      <c r="K147" s="0" t="n">
        <v>0</v>
      </c>
      <c r="L147" s="0" t="s">
        <v>172</v>
      </c>
      <c r="M147" s="0" t="n">
        <v>0</v>
      </c>
      <c r="N147" s="0" t="s">
        <v>173</v>
      </c>
      <c r="O147" s="0" t="s">
        <v>174</v>
      </c>
      <c r="P147" s="0" t="s">
        <v>174</v>
      </c>
    </row>
    <row r="148" customFormat="false" ht="15" hidden="false" customHeight="false" outlineLevel="0" collapsed="false">
      <c r="A148" s="0" t="s">
        <v>166</v>
      </c>
      <c r="B148" s="0" t="s">
        <v>300</v>
      </c>
      <c r="C148" s="0" t="s">
        <v>105</v>
      </c>
      <c r="E148" s="0" t="n">
        <v>1</v>
      </c>
      <c r="F148" s="0" t="s">
        <v>301</v>
      </c>
      <c r="G148" s="0" t="s">
        <v>297</v>
      </c>
      <c r="H148" s="0" t="s">
        <v>300</v>
      </c>
      <c r="I148" s="0" t="s">
        <v>443</v>
      </c>
      <c r="J148" s="0" t="s">
        <v>256</v>
      </c>
      <c r="K148" s="0" t="n">
        <v>0</v>
      </c>
      <c r="L148" s="0" t="s">
        <v>172</v>
      </c>
      <c r="M148" s="0" t="n">
        <v>0</v>
      </c>
      <c r="N148" s="0" t="s">
        <v>194</v>
      </c>
      <c r="O148" s="0" t="s">
        <v>178</v>
      </c>
      <c r="P148" s="0" t="s">
        <v>174</v>
      </c>
    </row>
    <row r="149" customFormat="false" ht="15" hidden="false" customHeight="false" outlineLevel="0" collapsed="false">
      <c r="A149" s="0" t="s">
        <v>166</v>
      </c>
      <c r="B149" s="0" t="s">
        <v>302</v>
      </c>
      <c r="C149" s="0" t="s">
        <v>106</v>
      </c>
      <c r="E149" s="0" t="n">
        <v>2</v>
      </c>
      <c r="F149" s="0" t="s">
        <v>303</v>
      </c>
      <c r="G149" s="0" t="s">
        <v>297</v>
      </c>
      <c r="H149" s="0" t="s">
        <v>302</v>
      </c>
      <c r="I149" s="0" t="s">
        <v>443</v>
      </c>
      <c r="J149" s="0" t="s">
        <v>265</v>
      </c>
      <c r="K149" s="0" t="n">
        <v>0</v>
      </c>
      <c r="L149" s="0" t="s">
        <v>172</v>
      </c>
      <c r="M149" s="0" t="n">
        <v>0</v>
      </c>
      <c r="N149" s="0" t="s">
        <v>194</v>
      </c>
      <c r="O149" s="0" t="s">
        <v>178</v>
      </c>
      <c r="P149" s="0" t="s">
        <v>174</v>
      </c>
    </row>
    <row r="150" customFormat="false" ht="15" hidden="false" customHeight="false" outlineLevel="0" collapsed="false">
      <c r="A150" s="0" t="s">
        <v>166</v>
      </c>
      <c r="B150" s="0" t="s">
        <v>305</v>
      </c>
      <c r="C150" s="0" t="s">
        <v>107</v>
      </c>
      <c r="E150" s="0" t="n">
        <v>15</v>
      </c>
      <c r="F150" s="0" t="s">
        <v>306</v>
      </c>
      <c r="G150" s="0" t="s">
        <v>450</v>
      </c>
      <c r="H150" s="0" t="s">
        <v>305</v>
      </c>
      <c r="I150" s="0" t="s">
        <v>443</v>
      </c>
      <c r="J150" s="0" t="s">
        <v>256</v>
      </c>
      <c r="K150" s="0" t="n">
        <v>0</v>
      </c>
      <c r="L150" s="0" t="s">
        <v>172</v>
      </c>
      <c r="M150" s="0" t="n">
        <v>0</v>
      </c>
      <c r="N150" s="0" t="s">
        <v>194</v>
      </c>
      <c r="O150" s="0" t="s">
        <v>178</v>
      </c>
      <c r="P150" s="0" t="s">
        <v>174</v>
      </c>
    </row>
    <row r="151" customFormat="false" ht="15" hidden="false" customHeight="false" outlineLevel="0" collapsed="false">
      <c r="A151" s="0" t="s">
        <v>166</v>
      </c>
      <c r="B151" s="0" t="s">
        <v>457</v>
      </c>
      <c r="C151" s="0" t="s">
        <v>458</v>
      </c>
      <c r="F151" s="0" t="s">
        <v>459</v>
      </c>
      <c r="I151" s="0" t="s">
        <v>460</v>
      </c>
      <c r="J151" s="0" t="s">
        <v>171</v>
      </c>
      <c r="K151" s="0" t="n">
        <v>0</v>
      </c>
      <c r="L151" s="0" t="s">
        <v>172</v>
      </c>
      <c r="M151" s="0" t="n">
        <v>0</v>
      </c>
      <c r="N151" s="0" t="s">
        <v>173</v>
      </c>
      <c r="O151" s="0" t="s">
        <v>174</v>
      </c>
      <c r="P151" s="0" t="s">
        <v>174</v>
      </c>
    </row>
    <row r="152" customFormat="false" ht="15" hidden="false" customHeight="false" outlineLevel="0" collapsed="false">
      <c r="A152" s="0" t="s">
        <v>166</v>
      </c>
      <c r="B152" s="0" t="s">
        <v>461</v>
      </c>
      <c r="C152" s="0" t="s">
        <v>462</v>
      </c>
      <c r="E152" s="0" t="n">
        <v>1</v>
      </c>
      <c r="F152" s="0" t="s">
        <v>463</v>
      </c>
      <c r="G152" s="0" t="s">
        <v>457</v>
      </c>
      <c r="H152" s="0" t="s">
        <v>461</v>
      </c>
      <c r="I152" s="0" t="s">
        <v>460</v>
      </c>
      <c r="J152" s="0" t="s">
        <v>171</v>
      </c>
      <c r="K152" s="0" t="n">
        <v>0</v>
      </c>
      <c r="L152" s="0" t="s">
        <v>227</v>
      </c>
      <c r="M152" s="0" t="n">
        <v>0</v>
      </c>
      <c r="N152" s="0" t="s">
        <v>173</v>
      </c>
      <c r="O152" s="0" t="s">
        <v>174</v>
      </c>
      <c r="P152" s="0" t="s">
        <v>174</v>
      </c>
    </row>
    <row r="153" customFormat="false" ht="15" hidden="false" customHeight="false" outlineLevel="0" collapsed="false">
      <c r="A153" s="0" t="s">
        <v>166</v>
      </c>
      <c r="B153" s="0" t="s">
        <v>464</v>
      </c>
      <c r="C153" s="0" t="s">
        <v>465</v>
      </c>
      <c r="E153" s="0" t="n">
        <v>1</v>
      </c>
      <c r="F153" s="0" t="s">
        <v>466</v>
      </c>
      <c r="G153" s="0" t="s">
        <v>461</v>
      </c>
      <c r="H153" s="0" t="s">
        <v>464</v>
      </c>
      <c r="I153" s="0" t="s">
        <v>460</v>
      </c>
      <c r="J153" s="0" t="s">
        <v>171</v>
      </c>
      <c r="K153" s="0" t="n">
        <v>0</v>
      </c>
      <c r="L153" s="0" t="s">
        <v>231</v>
      </c>
      <c r="M153" s="0" t="n">
        <v>0</v>
      </c>
      <c r="N153" s="0" t="s">
        <v>173</v>
      </c>
      <c r="O153" s="0" t="s">
        <v>174</v>
      </c>
      <c r="P153" s="0" t="s">
        <v>174</v>
      </c>
    </row>
    <row r="154" customFormat="false" ht="15" hidden="false" customHeight="false" outlineLevel="0" collapsed="false">
      <c r="B154" s="0" t="s">
        <v>467</v>
      </c>
      <c r="C154" s="0" t="s">
        <v>468</v>
      </c>
      <c r="E154" s="0" t="n">
        <v>2</v>
      </c>
      <c r="F154" s="0" t="s">
        <v>469</v>
      </c>
      <c r="G154" s="0" t="s">
        <v>457</v>
      </c>
      <c r="H154" s="0" t="s">
        <v>467</v>
      </c>
      <c r="I154" s="0" t="s">
        <v>460</v>
      </c>
      <c r="J154" s="0" t="s">
        <v>171</v>
      </c>
      <c r="K154" s="0" t="n">
        <v>0</v>
      </c>
      <c r="L154" s="0" t="s">
        <v>172</v>
      </c>
      <c r="M154" s="0" t="n">
        <v>0</v>
      </c>
      <c r="N154" s="0" t="s">
        <v>173</v>
      </c>
      <c r="O154" s="0" t="s">
        <v>174</v>
      </c>
      <c r="P154" s="0" t="s">
        <v>174</v>
      </c>
    </row>
    <row r="155" customFormat="false" ht="15" hidden="false" customHeight="false" outlineLevel="0" collapsed="false">
      <c r="A155" s="0" t="s">
        <v>166</v>
      </c>
    </row>
    <row r="156" customFormat="false" ht="15" hidden="false" customHeight="false" outlineLevel="0" collapsed="false">
      <c r="A156" s="0" t="s">
        <v>166</v>
      </c>
      <c r="B156" s="0" t="s">
        <v>434</v>
      </c>
      <c r="C156" s="0" t="s">
        <v>435</v>
      </c>
      <c r="E156" s="0" t="n">
        <v>2</v>
      </c>
      <c r="F156" s="0" t="s">
        <v>436</v>
      </c>
      <c r="G156" s="0" t="s">
        <v>467</v>
      </c>
      <c r="H156" s="0" t="s">
        <v>437</v>
      </c>
      <c r="I156" s="0" t="s">
        <v>460</v>
      </c>
      <c r="J156" s="0" t="s">
        <v>456</v>
      </c>
      <c r="K156" s="0" t="n">
        <v>0</v>
      </c>
      <c r="L156" s="0" t="s">
        <v>172</v>
      </c>
      <c r="M156" s="0" t="n">
        <v>0</v>
      </c>
      <c r="N156" s="0" t="s">
        <v>173</v>
      </c>
      <c r="O156" s="0" t="s">
        <v>178</v>
      </c>
      <c r="P156" s="0" t="s">
        <v>174</v>
      </c>
    </row>
    <row r="157" customFormat="false" ht="15" hidden="false" customHeight="false" outlineLevel="0" collapsed="false">
      <c r="A157" s="0" t="s">
        <v>166</v>
      </c>
      <c r="B157" s="0" t="s">
        <v>254</v>
      </c>
      <c r="C157" s="0" t="s">
        <v>91</v>
      </c>
      <c r="E157" s="0" t="n">
        <v>3</v>
      </c>
      <c r="F157" s="0" t="s">
        <v>255</v>
      </c>
      <c r="G157" s="0" t="s">
        <v>467</v>
      </c>
      <c r="H157" s="0" t="s">
        <v>254</v>
      </c>
      <c r="I157" s="0" t="s">
        <v>460</v>
      </c>
      <c r="J157" s="0" t="s">
        <v>256</v>
      </c>
      <c r="K157" s="0" t="n">
        <v>0</v>
      </c>
      <c r="L157" s="0" t="s">
        <v>172</v>
      </c>
      <c r="M157" s="0" t="n">
        <v>0</v>
      </c>
      <c r="N157" s="0" t="s">
        <v>194</v>
      </c>
      <c r="O157" s="0" t="s">
        <v>178</v>
      </c>
      <c r="P157" s="0" t="s">
        <v>174</v>
      </c>
    </row>
    <row r="158" customFormat="false" ht="15" hidden="false" customHeight="false" outlineLevel="0" collapsed="false">
      <c r="A158" s="0" t="s">
        <v>166</v>
      </c>
      <c r="B158" s="0" t="s">
        <v>257</v>
      </c>
      <c r="C158" s="0" t="s">
        <v>92</v>
      </c>
      <c r="E158" s="0" t="n">
        <v>4</v>
      </c>
      <c r="F158" s="0" t="s">
        <v>258</v>
      </c>
      <c r="G158" s="0" t="s">
        <v>467</v>
      </c>
      <c r="H158" s="0" t="s">
        <v>257</v>
      </c>
      <c r="I158" s="0" t="s">
        <v>460</v>
      </c>
      <c r="J158" s="0" t="s">
        <v>256</v>
      </c>
      <c r="K158" s="0" t="n">
        <v>0</v>
      </c>
      <c r="L158" s="0" t="s">
        <v>172</v>
      </c>
      <c r="M158" s="0" t="n">
        <v>0</v>
      </c>
      <c r="N158" s="0" t="s">
        <v>194</v>
      </c>
      <c r="O158" s="0" t="s">
        <v>178</v>
      </c>
      <c r="P158" s="0" t="s">
        <v>174</v>
      </c>
    </row>
    <row r="159" customFormat="false" ht="15" hidden="false" customHeight="false" outlineLevel="0" collapsed="false">
      <c r="A159" s="0" t="s">
        <v>166</v>
      </c>
      <c r="B159" s="0" t="s">
        <v>259</v>
      </c>
      <c r="C159" s="0" t="s">
        <v>93</v>
      </c>
      <c r="E159" s="0" t="n">
        <v>5</v>
      </c>
      <c r="F159" s="0" t="s">
        <v>260</v>
      </c>
      <c r="G159" s="0" t="s">
        <v>467</v>
      </c>
      <c r="H159" s="0" t="s">
        <v>259</v>
      </c>
      <c r="I159" s="0" t="s">
        <v>460</v>
      </c>
      <c r="J159" s="0" t="s">
        <v>256</v>
      </c>
      <c r="K159" s="0" t="n">
        <v>0</v>
      </c>
      <c r="L159" s="0" t="s">
        <v>172</v>
      </c>
      <c r="M159" s="0" t="n">
        <v>0</v>
      </c>
      <c r="N159" s="0" t="s">
        <v>194</v>
      </c>
      <c r="O159" s="0" t="s">
        <v>178</v>
      </c>
      <c r="P159" s="0" t="s">
        <v>174</v>
      </c>
    </row>
    <row r="160" customFormat="false" ht="15" hidden="false" customHeight="false" outlineLevel="0" collapsed="false">
      <c r="A160" s="0" t="s">
        <v>166</v>
      </c>
      <c r="B160" s="0" t="s">
        <v>267</v>
      </c>
      <c r="C160" s="0" t="s">
        <v>268</v>
      </c>
      <c r="E160" s="0" t="n">
        <v>8</v>
      </c>
      <c r="F160" s="0" t="s">
        <v>269</v>
      </c>
      <c r="G160" s="0" t="s">
        <v>467</v>
      </c>
      <c r="H160" s="0" t="s">
        <v>267</v>
      </c>
      <c r="I160" s="0" t="s">
        <v>460</v>
      </c>
      <c r="J160" s="0" t="s">
        <v>171</v>
      </c>
      <c r="K160" s="0" t="n">
        <v>0</v>
      </c>
      <c r="L160" s="0" t="s">
        <v>172</v>
      </c>
      <c r="M160" s="0" t="n">
        <v>0</v>
      </c>
      <c r="N160" s="0" t="s">
        <v>173</v>
      </c>
      <c r="O160" s="0" t="s">
        <v>174</v>
      </c>
      <c r="P160" s="0" t="s">
        <v>174</v>
      </c>
    </row>
    <row r="161" customFormat="false" ht="15" hidden="false" customHeight="false" outlineLevel="0" collapsed="false">
      <c r="A161" s="0" t="s">
        <v>166</v>
      </c>
      <c r="B161" s="0" t="s">
        <v>270</v>
      </c>
      <c r="C161" s="0" t="s">
        <v>96</v>
      </c>
      <c r="E161" s="0" t="n">
        <v>1</v>
      </c>
      <c r="F161" s="0" t="s">
        <v>271</v>
      </c>
      <c r="G161" s="0" t="s">
        <v>267</v>
      </c>
      <c r="H161" s="0" t="s">
        <v>270</v>
      </c>
      <c r="I161" s="0" t="s">
        <v>460</v>
      </c>
      <c r="J161" s="0" t="s">
        <v>253</v>
      </c>
      <c r="K161" s="0" t="n">
        <v>0</v>
      </c>
      <c r="L161" s="0" t="s">
        <v>172</v>
      </c>
      <c r="M161" s="0" t="n">
        <v>0</v>
      </c>
      <c r="N161" s="0" t="s">
        <v>194</v>
      </c>
      <c r="O161" s="0" t="s">
        <v>178</v>
      </c>
      <c r="P161" s="0" t="s">
        <v>174</v>
      </c>
    </row>
    <row r="162" customFormat="false" ht="15" hidden="false" customHeight="false" outlineLevel="0" collapsed="false">
      <c r="A162" s="0" t="s">
        <v>166</v>
      </c>
      <c r="B162" s="0" t="s">
        <v>273</v>
      </c>
      <c r="C162" s="0" t="s">
        <v>97</v>
      </c>
      <c r="E162" s="0" t="n">
        <v>2</v>
      </c>
      <c r="F162" s="0" t="s">
        <v>274</v>
      </c>
      <c r="G162" s="0" t="s">
        <v>267</v>
      </c>
      <c r="H162" s="0" t="s">
        <v>273</v>
      </c>
      <c r="I162" s="0" t="s">
        <v>460</v>
      </c>
      <c r="J162" s="0" t="s">
        <v>253</v>
      </c>
      <c r="K162" s="0" t="n">
        <v>0</v>
      </c>
      <c r="L162" s="0" t="s">
        <v>172</v>
      </c>
      <c r="M162" s="0" t="n">
        <v>0</v>
      </c>
      <c r="N162" s="0" t="s">
        <v>194</v>
      </c>
      <c r="O162" s="0" t="s">
        <v>178</v>
      </c>
      <c r="P162" s="0" t="s">
        <v>174</v>
      </c>
    </row>
    <row r="163" customFormat="false" ht="15" hidden="false" customHeight="false" outlineLevel="0" collapsed="false">
      <c r="A163" s="0" t="s">
        <v>166</v>
      </c>
      <c r="B163" s="0" t="s">
        <v>275</v>
      </c>
      <c r="C163" s="0" t="s">
        <v>276</v>
      </c>
      <c r="E163" s="0" t="n">
        <v>3</v>
      </c>
      <c r="F163" s="0" t="s">
        <v>277</v>
      </c>
      <c r="G163" s="0" t="s">
        <v>267</v>
      </c>
      <c r="H163" s="0" t="s">
        <v>275</v>
      </c>
      <c r="I163" s="0" t="s">
        <v>460</v>
      </c>
      <c r="J163" s="0" t="s">
        <v>253</v>
      </c>
      <c r="K163" s="0" t="n">
        <v>0</v>
      </c>
      <c r="L163" s="0" t="s">
        <v>172</v>
      </c>
      <c r="M163" s="0" t="n">
        <v>0</v>
      </c>
      <c r="N163" s="0" t="s">
        <v>194</v>
      </c>
      <c r="O163" s="0" t="s">
        <v>178</v>
      </c>
      <c r="P163" s="0" t="s">
        <v>174</v>
      </c>
    </row>
    <row r="164" customFormat="false" ht="15" hidden="false" customHeight="false" outlineLevel="0" collapsed="false">
      <c r="A164" s="0" t="s">
        <v>166</v>
      </c>
      <c r="B164" s="0" t="s">
        <v>280</v>
      </c>
      <c r="C164" s="0" t="s">
        <v>100</v>
      </c>
      <c r="E164" s="0" t="n">
        <v>9</v>
      </c>
      <c r="F164" s="0" t="s">
        <v>281</v>
      </c>
      <c r="G164" s="0" t="s">
        <v>467</v>
      </c>
      <c r="H164" s="0" t="s">
        <v>280</v>
      </c>
      <c r="I164" s="0" t="s">
        <v>460</v>
      </c>
      <c r="J164" s="0" t="s">
        <v>256</v>
      </c>
      <c r="K164" s="0" t="n">
        <v>0</v>
      </c>
      <c r="L164" s="0" t="s">
        <v>172</v>
      </c>
      <c r="M164" s="0" t="n">
        <v>0</v>
      </c>
      <c r="N164" s="0" t="s">
        <v>194</v>
      </c>
      <c r="O164" s="0" t="s">
        <v>178</v>
      </c>
      <c r="P164" s="0" t="s">
        <v>174</v>
      </c>
    </row>
    <row r="165" customFormat="false" ht="15" hidden="false" customHeight="false" outlineLevel="0" collapsed="false">
      <c r="A165" s="0" t="s">
        <v>166</v>
      </c>
      <c r="B165" s="0" t="s">
        <v>289</v>
      </c>
      <c r="C165" s="0" t="s">
        <v>290</v>
      </c>
      <c r="E165" s="0" t="n">
        <v>13</v>
      </c>
      <c r="F165" s="0" t="s">
        <v>291</v>
      </c>
      <c r="G165" s="0" t="s">
        <v>467</v>
      </c>
      <c r="H165" s="0" t="s">
        <v>289</v>
      </c>
      <c r="I165" s="0" t="s">
        <v>460</v>
      </c>
      <c r="J165" s="0" t="s">
        <v>171</v>
      </c>
      <c r="K165" s="0" t="n">
        <v>0</v>
      </c>
      <c r="L165" s="0" t="s">
        <v>172</v>
      </c>
      <c r="M165" s="0" t="n">
        <v>0</v>
      </c>
      <c r="N165" s="0" t="s">
        <v>173</v>
      </c>
      <c r="O165" s="0" t="s">
        <v>174</v>
      </c>
      <c r="P165" s="0" t="s">
        <v>174</v>
      </c>
    </row>
    <row r="166" customFormat="false" ht="15" hidden="false" customHeight="false" outlineLevel="0" collapsed="false">
      <c r="A166" s="0" t="s">
        <v>166</v>
      </c>
      <c r="B166" s="0" t="s">
        <v>292</v>
      </c>
      <c r="C166" s="0" t="s">
        <v>103</v>
      </c>
      <c r="E166" s="0" t="n">
        <v>1</v>
      </c>
      <c r="F166" s="0" t="s">
        <v>293</v>
      </c>
      <c r="G166" s="0" t="s">
        <v>289</v>
      </c>
      <c r="H166" s="0" t="s">
        <v>292</v>
      </c>
      <c r="I166" s="0" t="s">
        <v>460</v>
      </c>
      <c r="J166" s="0" t="s">
        <v>256</v>
      </c>
      <c r="K166" s="0" t="n">
        <v>0</v>
      </c>
      <c r="L166" s="0" t="s">
        <v>172</v>
      </c>
      <c r="M166" s="0" t="n">
        <v>0</v>
      </c>
      <c r="N166" s="0" t="s">
        <v>194</v>
      </c>
      <c r="O166" s="0" t="s">
        <v>178</v>
      </c>
      <c r="P166" s="0" t="s">
        <v>174</v>
      </c>
    </row>
    <row r="167" customFormat="false" ht="15" hidden="false" customHeight="false" outlineLevel="0" collapsed="false">
      <c r="A167" s="0" t="s">
        <v>166</v>
      </c>
      <c r="B167" s="0" t="s">
        <v>295</v>
      </c>
      <c r="C167" s="0" t="s">
        <v>104</v>
      </c>
      <c r="E167" s="0" t="n">
        <v>2</v>
      </c>
      <c r="F167" s="0" t="s">
        <v>414</v>
      </c>
      <c r="G167" s="0" t="s">
        <v>289</v>
      </c>
      <c r="H167" s="0" t="s">
        <v>295</v>
      </c>
      <c r="I167" s="0" t="s">
        <v>460</v>
      </c>
      <c r="J167" s="0" t="s">
        <v>265</v>
      </c>
      <c r="K167" s="0" t="n">
        <v>0</v>
      </c>
      <c r="L167" s="0" t="s">
        <v>172</v>
      </c>
      <c r="M167" s="0" t="n">
        <v>0</v>
      </c>
      <c r="N167" s="0" t="s">
        <v>194</v>
      </c>
      <c r="O167" s="0" t="s">
        <v>178</v>
      </c>
      <c r="P167" s="0" t="s">
        <v>174</v>
      </c>
    </row>
    <row r="168" customFormat="false" ht="15" hidden="false" customHeight="false" outlineLevel="0" collapsed="false">
      <c r="A168" s="0" t="s">
        <v>166</v>
      </c>
      <c r="B168" s="0" t="s">
        <v>297</v>
      </c>
      <c r="C168" s="0" t="s">
        <v>298</v>
      </c>
      <c r="E168" s="0" t="n">
        <v>14</v>
      </c>
      <c r="F168" s="0" t="s">
        <v>299</v>
      </c>
      <c r="G168" s="0" t="s">
        <v>467</v>
      </c>
      <c r="H168" s="0" t="s">
        <v>297</v>
      </c>
      <c r="I168" s="0" t="s">
        <v>460</v>
      </c>
      <c r="J168" s="0" t="s">
        <v>171</v>
      </c>
      <c r="K168" s="0" t="n">
        <v>0</v>
      </c>
      <c r="L168" s="0" t="s">
        <v>172</v>
      </c>
      <c r="M168" s="0" t="n">
        <v>0</v>
      </c>
      <c r="N168" s="0" t="s">
        <v>173</v>
      </c>
      <c r="O168" s="0" t="s">
        <v>174</v>
      </c>
      <c r="P168" s="0" t="s">
        <v>174</v>
      </c>
    </row>
    <row r="169" customFormat="false" ht="15" hidden="false" customHeight="false" outlineLevel="0" collapsed="false">
      <c r="A169" s="0" t="s">
        <v>166</v>
      </c>
      <c r="B169" s="0" t="s">
        <v>300</v>
      </c>
      <c r="C169" s="0" t="s">
        <v>105</v>
      </c>
      <c r="E169" s="0" t="n">
        <v>1</v>
      </c>
      <c r="F169" s="0" t="s">
        <v>301</v>
      </c>
      <c r="G169" s="0" t="s">
        <v>297</v>
      </c>
      <c r="H169" s="0" t="s">
        <v>300</v>
      </c>
      <c r="I169" s="0" t="s">
        <v>460</v>
      </c>
      <c r="J169" s="0" t="s">
        <v>256</v>
      </c>
      <c r="K169" s="0" t="n">
        <v>0</v>
      </c>
      <c r="L169" s="0" t="s">
        <v>172</v>
      </c>
      <c r="M169" s="0" t="n">
        <v>0</v>
      </c>
      <c r="N169" s="0" t="s">
        <v>194</v>
      </c>
      <c r="O169" s="0" t="s">
        <v>178</v>
      </c>
      <c r="P169" s="0" t="s">
        <v>174</v>
      </c>
    </row>
    <row r="170" customFormat="false" ht="15" hidden="false" customHeight="false" outlineLevel="0" collapsed="false">
      <c r="A170" s="0" t="s">
        <v>166</v>
      </c>
      <c r="B170" s="0" t="s">
        <v>302</v>
      </c>
      <c r="C170" s="0" t="s">
        <v>106</v>
      </c>
      <c r="E170" s="0" t="n">
        <v>2</v>
      </c>
      <c r="F170" s="0" t="s">
        <v>303</v>
      </c>
      <c r="G170" s="0" t="s">
        <v>297</v>
      </c>
      <c r="H170" s="0" t="s">
        <v>302</v>
      </c>
      <c r="I170" s="0" t="s">
        <v>460</v>
      </c>
      <c r="J170" s="0" t="s">
        <v>265</v>
      </c>
      <c r="K170" s="0" t="n">
        <v>0</v>
      </c>
      <c r="L170" s="0" t="s">
        <v>172</v>
      </c>
      <c r="M170" s="0" t="n">
        <v>0</v>
      </c>
      <c r="N170" s="0" t="s">
        <v>194</v>
      </c>
      <c r="O170" s="0" t="s">
        <v>178</v>
      </c>
      <c r="P170" s="0" t="s">
        <v>174</v>
      </c>
    </row>
    <row r="171" customFormat="false" ht="15" hidden="false" customHeight="false" outlineLevel="0" collapsed="false">
      <c r="A171" s="0" t="s">
        <v>166</v>
      </c>
      <c r="B171" s="0" t="s">
        <v>305</v>
      </c>
      <c r="C171" s="0" t="s">
        <v>107</v>
      </c>
      <c r="E171" s="0" t="n">
        <v>15</v>
      </c>
      <c r="F171" s="0" t="s">
        <v>306</v>
      </c>
      <c r="G171" s="0" t="s">
        <v>467</v>
      </c>
      <c r="H171" s="0" t="s">
        <v>305</v>
      </c>
      <c r="I171" s="0" t="s">
        <v>460</v>
      </c>
      <c r="J171" s="0" t="s">
        <v>256</v>
      </c>
      <c r="K171" s="0" t="n">
        <v>0</v>
      </c>
      <c r="L171" s="0" t="s">
        <v>172</v>
      </c>
      <c r="M171" s="0" t="n">
        <v>0</v>
      </c>
      <c r="N171" s="0" t="s">
        <v>194</v>
      </c>
      <c r="O171" s="0" t="s">
        <v>178</v>
      </c>
      <c r="P171" s="0" t="s">
        <v>174</v>
      </c>
    </row>
    <row r="172" customFormat="false" ht="15" hidden="false" customHeight="false" outlineLevel="0" collapsed="false">
      <c r="A172" s="0" t="s">
        <v>166</v>
      </c>
      <c r="B172" s="0" t="s">
        <v>470</v>
      </c>
      <c r="C172" s="0" t="s">
        <v>471</v>
      </c>
      <c r="E172" s="0" t="n">
        <v>16</v>
      </c>
      <c r="F172" s="0" t="s">
        <v>472</v>
      </c>
      <c r="I172" s="0" t="s">
        <v>473</v>
      </c>
      <c r="J172" s="0" t="s">
        <v>171</v>
      </c>
      <c r="K172" s="0" t="n">
        <v>0</v>
      </c>
      <c r="L172" s="0" t="s">
        <v>172</v>
      </c>
      <c r="M172" s="0" t="n">
        <v>0</v>
      </c>
      <c r="N172" s="0" t="s">
        <v>173</v>
      </c>
      <c r="O172" s="0" t="s">
        <v>174</v>
      </c>
      <c r="P172" s="0" t="s">
        <v>174</v>
      </c>
    </row>
    <row r="173" customFormat="false" ht="15" hidden="false" customHeight="false" outlineLevel="0" collapsed="false">
      <c r="A173" s="0" t="s">
        <v>166</v>
      </c>
      <c r="B173" s="0" t="s">
        <v>474</v>
      </c>
      <c r="C173" s="0" t="s">
        <v>475</v>
      </c>
      <c r="E173" s="0" t="n">
        <v>1</v>
      </c>
      <c r="F173" s="0" t="s">
        <v>476</v>
      </c>
      <c r="G173" s="0" t="s">
        <v>470</v>
      </c>
      <c r="H173" s="0" t="s">
        <v>474</v>
      </c>
      <c r="I173" s="0" t="s">
        <v>473</v>
      </c>
      <c r="J173" s="0" t="s">
        <v>171</v>
      </c>
      <c r="K173" s="0" t="n">
        <v>0</v>
      </c>
      <c r="L173" s="0" t="s">
        <v>227</v>
      </c>
      <c r="M173" s="0" t="n">
        <v>0</v>
      </c>
      <c r="N173" s="0" t="s">
        <v>173</v>
      </c>
      <c r="O173" s="0" t="s">
        <v>174</v>
      </c>
      <c r="P173" s="0" t="s">
        <v>174</v>
      </c>
    </row>
    <row r="174" customFormat="false" ht="15" hidden="false" customHeight="false" outlineLevel="0" collapsed="false">
      <c r="A174" s="0" t="s">
        <v>166</v>
      </c>
      <c r="B174" s="0" t="s">
        <v>477</v>
      </c>
      <c r="C174" s="0" t="s">
        <v>478</v>
      </c>
      <c r="E174" s="0" t="n">
        <v>1</v>
      </c>
      <c r="F174" s="0" t="s">
        <v>479</v>
      </c>
      <c r="G174" s="0" t="s">
        <v>474</v>
      </c>
      <c r="H174" s="0" t="s">
        <v>477</v>
      </c>
      <c r="I174" s="0" t="s">
        <v>473</v>
      </c>
      <c r="J174" s="0" t="s">
        <v>171</v>
      </c>
      <c r="K174" s="0" t="n">
        <v>0</v>
      </c>
      <c r="L174" s="0" t="s">
        <v>231</v>
      </c>
      <c r="M174" s="0" t="n">
        <v>0</v>
      </c>
      <c r="N174" s="0" t="s">
        <v>173</v>
      </c>
      <c r="O174" s="0" t="s">
        <v>174</v>
      </c>
      <c r="P174" s="0" t="s">
        <v>174</v>
      </c>
    </row>
    <row r="175" customFormat="false" ht="15" hidden="false" customHeight="false" outlineLevel="0" collapsed="false">
      <c r="B175" s="0" t="s">
        <v>480</v>
      </c>
      <c r="C175" s="0" t="s">
        <v>481</v>
      </c>
      <c r="E175" s="0" t="n">
        <v>2</v>
      </c>
      <c r="F175" s="0" t="s">
        <v>482</v>
      </c>
      <c r="G175" s="0" t="s">
        <v>470</v>
      </c>
      <c r="H175" s="0" t="s">
        <v>480</v>
      </c>
      <c r="I175" s="0" t="s">
        <v>473</v>
      </c>
      <c r="J175" s="0" t="s">
        <v>171</v>
      </c>
      <c r="K175" s="0" t="n">
        <v>0</v>
      </c>
      <c r="L175" s="0" t="s">
        <v>172</v>
      </c>
      <c r="M175" s="0" t="n">
        <v>0</v>
      </c>
      <c r="N175" s="0" t="s">
        <v>173</v>
      </c>
      <c r="O175" s="0" t="s">
        <v>174</v>
      </c>
      <c r="P175" s="0" t="s">
        <v>174</v>
      </c>
    </row>
    <row r="176" customFormat="false" ht="15" hidden="false" customHeight="false" outlineLevel="0" collapsed="false">
      <c r="A176" s="0" t="s">
        <v>166</v>
      </c>
    </row>
    <row r="177" customFormat="false" ht="15" hidden="false" customHeight="false" outlineLevel="0" collapsed="false">
      <c r="A177" s="0" t="s">
        <v>166</v>
      </c>
      <c r="B177" s="0" t="s">
        <v>434</v>
      </c>
      <c r="C177" s="0" t="s">
        <v>435</v>
      </c>
      <c r="E177" s="0" t="n">
        <v>2</v>
      </c>
      <c r="F177" s="0" t="s">
        <v>436</v>
      </c>
      <c r="G177" s="0" t="s">
        <v>480</v>
      </c>
      <c r="H177" s="0" t="s">
        <v>437</v>
      </c>
      <c r="I177" s="0" t="s">
        <v>473</v>
      </c>
      <c r="J177" s="0" t="s">
        <v>456</v>
      </c>
      <c r="K177" s="0" t="n">
        <v>0</v>
      </c>
      <c r="L177" s="0" t="s">
        <v>172</v>
      </c>
      <c r="M177" s="0" t="n">
        <v>0</v>
      </c>
      <c r="N177" s="0" t="s">
        <v>173</v>
      </c>
      <c r="O177" s="0" t="s">
        <v>178</v>
      </c>
      <c r="P177" s="0" t="s">
        <v>174</v>
      </c>
    </row>
    <row r="178" customFormat="false" ht="15" hidden="false" customHeight="false" outlineLevel="0" collapsed="false">
      <c r="A178" s="0" t="s">
        <v>166</v>
      </c>
      <c r="B178" s="0" t="s">
        <v>254</v>
      </c>
      <c r="C178" s="0" t="s">
        <v>91</v>
      </c>
      <c r="E178" s="0" t="n">
        <v>3</v>
      </c>
      <c r="F178" s="0" t="s">
        <v>255</v>
      </c>
      <c r="G178" s="0" t="s">
        <v>480</v>
      </c>
      <c r="H178" s="0" t="s">
        <v>254</v>
      </c>
      <c r="I178" s="0" t="s">
        <v>473</v>
      </c>
      <c r="J178" s="0" t="s">
        <v>256</v>
      </c>
      <c r="K178" s="0" t="n">
        <v>0</v>
      </c>
      <c r="L178" s="0" t="s">
        <v>172</v>
      </c>
      <c r="M178" s="0" t="n">
        <v>0</v>
      </c>
      <c r="N178" s="0" t="s">
        <v>194</v>
      </c>
      <c r="O178" s="0" t="s">
        <v>178</v>
      </c>
      <c r="P178" s="0" t="s">
        <v>174</v>
      </c>
    </row>
    <row r="179" customFormat="false" ht="15" hidden="false" customHeight="false" outlineLevel="0" collapsed="false">
      <c r="A179" s="0" t="s">
        <v>166</v>
      </c>
      <c r="B179" s="0" t="s">
        <v>257</v>
      </c>
      <c r="C179" s="0" t="s">
        <v>92</v>
      </c>
      <c r="E179" s="0" t="n">
        <v>4</v>
      </c>
      <c r="F179" s="0" t="s">
        <v>258</v>
      </c>
      <c r="G179" s="0" t="s">
        <v>480</v>
      </c>
      <c r="H179" s="0" t="s">
        <v>257</v>
      </c>
      <c r="I179" s="0" t="s">
        <v>473</v>
      </c>
      <c r="J179" s="0" t="s">
        <v>256</v>
      </c>
      <c r="K179" s="0" t="n">
        <v>0</v>
      </c>
      <c r="L179" s="0" t="s">
        <v>172</v>
      </c>
      <c r="M179" s="0" t="n">
        <v>0</v>
      </c>
      <c r="N179" s="0" t="s">
        <v>194</v>
      </c>
      <c r="O179" s="0" t="s">
        <v>178</v>
      </c>
      <c r="P179" s="0" t="s">
        <v>174</v>
      </c>
    </row>
    <row r="180" customFormat="false" ht="15" hidden="false" customHeight="false" outlineLevel="0" collapsed="false">
      <c r="A180" s="0" t="s">
        <v>166</v>
      </c>
      <c r="B180" s="0" t="s">
        <v>259</v>
      </c>
      <c r="C180" s="0" t="s">
        <v>93</v>
      </c>
      <c r="E180" s="0" t="n">
        <v>5</v>
      </c>
      <c r="F180" s="0" t="s">
        <v>260</v>
      </c>
      <c r="G180" s="0" t="s">
        <v>480</v>
      </c>
      <c r="H180" s="0" t="s">
        <v>259</v>
      </c>
      <c r="I180" s="0" t="s">
        <v>473</v>
      </c>
      <c r="J180" s="0" t="s">
        <v>256</v>
      </c>
      <c r="K180" s="0" t="n">
        <v>0</v>
      </c>
      <c r="L180" s="0" t="s">
        <v>172</v>
      </c>
      <c r="M180" s="0" t="n">
        <v>0</v>
      </c>
      <c r="N180" s="0" t="s">
        <v>194</v>
      </c>
      <c r="O180" s="0" t="s">
        <v>178</v>
      </c>
      <c r="P180" s="0" t="s">
        <v>174</v>
      </c>
    </row>
    <row r="181" customFormat="false" ht="15" hidden="false" customHeight="false" outlineLevel="0" collapsed="false">
      <c r="A181" s="0" t="s">
        <v>166</v>
      </c>
      <c r="B181" s="0" t="s">
        <v>267</v>
      </c>
      <c r="C181" s="0" t="s">
        <v>268</v>
      </c>
      <c r="E181" s="0" t="n">
        <v>8</v>
      </c>
      <c r="F181" s="0" t="s">
        <v>269</v>
      </c>
      <c r="G181" s="0" t="s">
        <v>480</v>
      </c>
      <c r="H181" s="0" t="s">
        <v>267</v>
      </c>
      <c r="I181" s="0" t="s">
        <v>473</v>
      </c>
      <c r="J181" s="0" t="s">
        <v>171</v>
      </c>
      <c r="K181" s="0" t="n">
        <v>0</v>
      </c>
      <c r="L181" s="0" t="s">
        <v>172</v>
      </c>
      <c r="M181" s="0" t="n">
        <v>0</v>
      </c>
      <c r="N181" s="0" t="s">
        <v>173</v>
      </c>
      <c r="O181" s="0" t="s">
        <v>174</v>
      </c>
      <c r="P181" s="0" t="s">
        <v>174</v>
      </c>
    </row>
    <row r="182" customFormat="false" ht="15" hidden="false" customHeight="false" outlineLevel="0" collapsed="false">
      <c r="A182" s="0" t="s">
        <v>166</v>
      </c>
      <c r="B182" s="0" t="s">
        <v>270</v>
      </c>
      <c r="C182" s="0" t="s">
        <v>96</v>
      </c>
      <c r="E182" s="0" t="n">
        <v>1</v>
      </c>
      <c r="F182" s="0" t="s">
        <v>271</v>
      </c>
      <c r="G182" s="0" t="s">
        <v>267</v>
      </c>
      <c r="H182" s="0" t="s">
        <v>270</v>
      </c>
      <c r="I182" s="0" t="s">
        <v>473</v>
      </c>
      <c r="J182" s="0" t="s">
        <v>253</v>
      </c>
      <c r="K182" s="0" t="n">
        <v>0</v>
      </c>
      <c r="L182" s="0" t="s">
        <v>172</v>
      </c>
      <c r="M182" s="0" t="n">
        <v>0</v>
      </c>
      <c r="N182" s="0" t="s">
        <v>194</v>
      </c>
      <c r="O182" s="0" t="s">
        <v>178</v>
      </c>
      <c r="P182" s="0" t="s">
        <v>174</v>
      </c>
    </row>
    <row r="183" customFormat="false" ht="15" hidden="false" customHeight="false" outlineLevel="0" collapsed="false">
      <c r="A183" s="0" t="s">
        <v>166</v>
      </c>
      <c r="B183" s="0" t="s">
        <v>273</v>
      </c>
      <c r="C183" s="0" t="s">
        <v>97</v>
      </c>
      <c r="E183" s="0" t="n">
        <v>2</v>
      </c>
      <c r="F183" s="0" t="s">
        <v>274</v>
      </c>
      <c r="G183" s="0" t="s">
        <v>267</v>
      </c>
      <c r="H183" s="0" t="s">
        <v>273</v>
      </c>
      <c r="I183" s="0" t="s">
        <v>473</v>
      </c>
      <c r="J183" s="0" t="s">
        <v>253</v>
      </c>
      <c r="K183" s="0" t="n">
        <v>0</v>
      </c>
      <c r="L183" s="0" t="s">
        <v>172</v>
      </c>
      <c r="M183" s="0" t="n">
        <v>0</v>
      </c>
      <c r="N183" s="0" t="s">
        <v>194</v>
      </c>
      <c r="O183" s="0" t="s">
        <v>178</v>
      </c>
      <c r="P183" s="0" t="s">
        <v>174</v>
      </c>
    </row>
    <row r="184" customFormat="false" ht="15" hidden="false" customHeight="false" outlineLevel="0" collapsed="false">
      <c r="A184" s="0" t="s">
        <v>166</v>
      </c>
      <c r="B184" s="0" t="s">
        <v>275</v>
      </c>
      <c r="C184" s="0" t="s">
        <v>276</v>
      </c>
      <c r="E184" s="0" t="n">
        <v>3</v>
      </c>
      <c r="F184" s="0" t="s">
        <v>277</v>
      </c>
      <c r="G184" s="0" t="s">
        <v>267</v>
      </c>
      <c r="H184" s="0" t="s">
        <v>275</v>
      </c>
      <c r="I184" s="0" t="s">
        <v>473</v>
      </c>
      <c r="J184" s="0" t="s">
        <v>253</v>
      </c>
      <c r="K184" s="0" t="n">
        <v>0</v>
      </c>
      <c r="L184" s="0" t="s">
        <v>172</v>
      </c>
      <c r="M184" s="0" t="n">
        <v>0</v>
      </c>
      <c r="N184" s="0" t="s">
        <v>194</v>
      </c>
      <c r="O184" s="0" t="s">
        <v>178</v>
      </c>
      <c r="P184" s="0" t="s">
        <v>174</v>
      </c>
    </row>
    <row r="185" customFormat="false" ht="15" hidden="false" customHeight="false" outlineLevel="0" collapsed="false">
      <c r="A185" s="0" t="s">
        <v>166</v>
      </c>
      <c r="B185" s="0" t="s">
        <v>280</v>
      </c>
      <c r="C185" s="0" t="s">
        <v>100</v>
      </c>
      <c r="E185" s="0" t="n">
        <v>9</v>
      </c>
      <c r="F185" s="0" t="s">
        <v>281</v>
      </c>
      <c r="G185" s="0" t="s">
        <v>480</v>
      </c>
      <c r="H185" s="0" t="s">
        <v>280</v>
      </c>
      <c r="I185" s="0" t="s">
        <v>473</v>
      </c>
      <c r="J185" s="0" t="s">
        <v>256</v>
      </c>
      <c r="K185" s="0" t="n">
        <v>0</v>
      </c>
      <c r="L185" s="0" t="s">
        <v>172</v>
      </c>
      <c r="M185" s="0" t="n">
        <v>0</v>
      </c>
      <c r="N185" s="0" t="s">
        <v>194</v>
      </c>
      <c r="O185" s="0" t="s">
        <v>178</v>
      </c>
      <c r="P185" s="0" t="s">
        <v>174</v>
      </c>
    </row>
    <row r="186" customFormat="false" ht="15" hidden="false" customHeight="false" outlineLevel="0" collapsed="false">
      <c r="A186" s="0" t="s">
        <v>166</v>
      </c>
      <c r="B186" s="0" t="s">
        <v>289</v>
      </c>
      <c r="C186" s="0" t="s">
        <v>290</v>
      </c>
      <c r="E186" s="0" t="n">
        <v>13</v>
      </c>
      <c r="F186" s="0" t="s">
        <v>291</v>
      </c>
      <c r="G186" s="0" t="s">
        <v>480</v>
      </c>
      <c r="H186" s="0" t="s">
        <v>289</v>
      </c>
      <c r="I186" s="0" t="s">
        <v>473</v>
      </c>
      <c r="J186" s="0" t="s">
        <v>171</v>
      </c>
      <c r="K186" s="0" t="n">
        <v>0</v>
      </c>
      <c r="L186" s="0" t="s">
        <v>172</v>
      </c>
      <c r="M186" s="0" t="n">
        <v>0</v>
      </c>
      <c r="N186" s="0" t="s">
        <v>173</v>
      </c>
      <c r="O186" s="0" t="s">
        <v>174</v>
      </c>
      <c r="P186" s="0" t="s">
        <v>174</v>
      </c>
    </row>
    <row r="187" customFormat="false" ht="15" hidden="false" customHeight="false" outlineLevel="0" collapsed="false">
      <c r="A187" s="0" t="s">
        <v>166</v>
      </c>
      <c r="B187" s="0" t="s">
        <v>292</v>
      </c>
      <c r="C187" s="0" t="s">
        <v>103</v>
      </c>
      <c r="E187" s="0" t="n">
        <v>1</v>
      </c>
      <c r="F187" s="0" t="s">
        <v>293</v>
      </c>
      <c r="G187" s="0" t="s">
        <v>289</v>
      </c>
      <c r="H187" s="0" t="s">
        <v>292</v>
      </c>
      <c r="I187" s="0" t="s">
        <v>473</v>
      </c>
      <c r="J187" s="0" t="s">
        <v>256</v>
      </c>
      <c r="K187" s="0" t="n">
        <v>0</v>
      </c>
      <c r="L187" s="0" t="s">
        <v>172</v>
      </c>
      <c r="M187" s="0" t="n">
        <v>0</v>
      </c>
      <c r="N187" s="0" t="s">
        <v>194</v>
      </c>
      <c r="O187" s="0" t="s">
        <v>178</v>
      </c>
      <c r="P187" s="0" t="s">
        <v>174</v>
      </c>
    </row>
    <row r="188" customFormat="false" ht="15" hidden="false" customHeight="false" outlineLevel="0" collapsed="false">
      <c r="A188" s="0" t="s">
        <v>166</v>
      </c>
      <c r="B188" s="0" t="s">
        <v>295</v>
      </c>
      <c r="C188" s="0" t="s">
        <v>104</v>
      </c>
      <c r="E188" s="0" t="n">
        <v>2</v>
      </c>
      <c r="F188" s="0" t="s">
        <v>414</v>
      </c>
      <c r="G188" s="0" t="s">
        <v>289</v>
      </c>
      <c r="H188" s="0" t="s">
        <v>295</v>
      </c>
      <c r="I188" s="0" t="s">
        <v>473</v>
      </c>
      <c r="J188" s="0" t="s">
        <v>265</v>
      </c>
      <c r="K188" s="0" t="n">
        <v>0</v>
      </c>
      <c r="L188" s="0" t="s">
        <v>172</v>
      </c>
      <c r="M188" s="0" t="n">
        <v>0</v>
      </c>
      <c r="N188" s="0" t="s">
        <v>194</v>
      </c>
      <c r="O188" s="0" t="s">
        <v>178</v>
      </c>
      <c r="P188" s="0" t="s">
        <v>174</v>
      </c>
    </row>
    <row r="189" customFormat="false" ht="15" hidden="false" customHeight="false" outlineLevel="0" collapsed="false">
      <c r="A189" s="0" t="s">
        <v>166</v>
      </c>
      <c r="B189" s="0" t="s">
        <v>297</v>
      </c>
      <c r="C189" s="0" t="s">
        <v>298</v>
      </c>
      <c r="E189" s="0" t="n">
        <v>14</v>
      </c>
      <c r="F189" s="0" t="s">
        <v>299</v>
      </c>
      <c r="G189" s="0" t="s">
        <v>480</v>
      </c>
      <c r="H189" s="0" t="s">
        <v>297</v>
      </c>
      <c r="I189" s="0" t="s">
        <v>473</v>
      </c>
      <c r="J189" s="0" t="s">
        <v>171</v>
      </c>
      <c r="K189" s="0" t="n">
        <v>0</v>
      </c>
      <c r="L189" s="0" t="s">
        <v>172</v>
      </c>
      <c r="M189" s="0" t="n">
        <v>0</v>
      </c>
      <c r="N189" s="0" t="s">
        <v>173</v>
      </c>
      <c r="O189" s="0" t="s">
        <v>174</v>
      </c>
      <c r="P189" s="0" t="s">
        <v>174</v>
      </c>
    </row>
    <row r="190" customFormat="false" ht="15" hidden="false" customHeight="false" outlineLevel="0" collapsed="false">
      <c r="A190" s="0" t="s">
        <v>166</v>
      </c>
      <c r="B190" s="0" t="s">
        <v>300</v>
      </c>
      <c r="C190" s="0" t="s">
        <v>105</v>
      </c>
      <c r="E190" s="0" t="n">
        <v>1</v>
      </c>
      <c r="F190" s="0" t="s">
        <v>301</v>
      </c>
      <c r="G190" s="0" t="s">
        <v>297</v>
      </c>
      <c r="H190" s="0" t="s">
        <v>300</v>
      </c>
      <c r="I190" s="0" t="s">
        <v>473</v>
      </c>
      <c r="J190" s="0" t="s">
        <v>256</v>
      </c>
      <c r="K190" s="0" t="n">
        <v>0</v>
      </c>
      <c r="L190" s="0" t="s">
        <v>172</v>
      </c>
      <c r="M190" s="0" t="n">
        <v>0</v>
      </c>
      <c r="N190" s="0" t="s">
        <v>194</v>
      </c>
      <c r="O190" s="0" t="s">
        <v>178</v>
      </c>
      <c r="P190" s="0" t="s">
        <v>174</v>
      </c>
    </row>
    <row r="191" customFormat="false" ht="15" hidden="false" customHeight="false" outlineLevel="0" collapsed="false">
      <c r="A191" s="0" t="s">
        <v>166</v>
      </c>
      <c r="B191" s="0" t="s">
        <v>302</v>
      </c>
      <c r="C191" s="0" t="s">
        <v>106</v>
      </c>
      <c r="E191" s="0" t="n">
        <v>2</v>
      </c>
      <c r="F191" s="0" t="s">
        <v>303</v>
      </c>
      <c r="G191" s="0" t="s">
        <v>297</v>
      </c>
      <c r="H191" s="0" t="s">
        <v>302</v>
      </c>
      <c r="I191" s="0" t="s">
        <v>473</v>
      </c>
      <c r="J191" s="0" t="s">
        <v>265</v>
      </c>
      <c r="K191" s="0" t="n">
        <v>0</v>
      </c>
      <c r="L191" s="0" t="s">
        <v>172</v>
      </c>
      <c r="M191" s="0" t="n">
        <v>0</v>
      </c>
      <c r="N191" s="0" t="s">
        <v>194</v>
      </c>
      <c r="O191" s="0" t="s">
        <v>178</v>
      </c>
      <c r="P191" s="0" t="s">
        <v>174</v>
      </c>
    </row>
    <row r="192" customFormat="false" ht="15" hidden="false" customHeight="false" outlineLevel="0" collapsed="false">
      <c r="A192" s="0" t="s">
        <v>166</v>
      </c>
      <c r="B192" s="0" t="s">
        <v>305</v>
      </c>
      <c r="C192" s="0" t="s">
        <v>107</v>
      </c>
      <c r="E192" s="0" t="n">
        <v>15</v>
      </c>
      <c r="F192" s="0" t="s">
        <v>306</v>
      </c>
      <c r="G192" s="0" t="s">
        <v>480</v>
      </c>
      <c r="H192" s="0" t="s">
        <v>305</v>
      </c>
      <c r="I192" s="0" t="s">
        <v>473</v>
      </c>
      <c r="J192" s="0" t="s">
        <v>256</v>
      </c>
      <c r="K192" s="0" t="n">
        <v>0</v>
      </c>
      <c r="L192" s="0" t="s">
        <v>172</v>
      </c>
      <c r="M192" s="0" t="n">
        <v>0</v>
      </c>
      <c r="N192" s="0" t="s">
        <v>194</v>
      </c>
      <c r="O192" s="0" t="s">
        <v>178</v>
      </c>
      <c r="P192" s="0" t="s">
        <v>174</v>
      </c>
    </row>
    <row r="193" customFormat="false" ht="15" hidden="false" customHeight="false" outlineLevel="0" collapsed="false">
      <c r="A193" s="0" t="s">
        <v>166</v>
      </c>
      <c r="B193" s="0" t="s">
        <v>483</v>
      </c>
      <c r="C193" s="0" t="s">
        <v>484</v>
      </c>
      <c r="F193" s="0" t="s">
        <v>485</v>
      </c>
      <c r="I193" s="0" t="s">
        <v>486</v>
      </c>
      <c r="J193" s="0" t="s">
        <v>171</v>
      </c>
      <c r="K193" s="0" t="n">
        <v>0</v>
      </c>
      <c r="L193" s="0" t="s">
        <v>172</v>
      </c>
      <c r="M193" s="0" t="n">
        <v>0</v>
      </c>
      <c r="N193" s="0" t="s">
        <v>173</v>
      </c>
      <c r="O193" s="0" t="s">
        <v>174</v>
      </c>
      <c r="P193" s="0" t="s">
        <v>174</v>
      </c>
    </row>
    <row r="194" customFormat="false" ht="15" hidden="false" customHeight="false" outlineLevel="0" collapsed="false">
      <c r="A194" s="0" t="s">
        <v>166</v>
      </c>
      <c r="B194" s="0" t="s">
        <v>487</v>
      </c>
      <c r="C194" s="0" t="s">
        <v>488</v>
      </c>
      <c r="E194" s="0" t="n">
        <v>1</v>
      </c>
      <c r="F194" s="0" t="s">
        <v>489</v>
      </c>
      <c r="G194" s="0" t="s">
        <v>483</v>
      </c>
      <c r="H194" s="0" t="s">
        <v>487</v>
      </c>
      <c r="I194" s="0" t="s">
        <v>486</v>
      </c>
      <c r="J194" s="0" t="s">
        <v>171</v>
      </c>
      <c r="K194" s="0" t="n">
        <v>0</v>
      </c>
      <c r="L194" s="0" t="s">
        <v>227</v>
      </c>
      <c r="M194" s="0" t="n">
        <v>0</v>
      </c>
      <c r="N194" s="0" t="s">
        <v>173</v>
      </c>
      <c r="O194" s="0" t="s">
        <v>174</v>
      </c>
      <c r="P194" s="0" t="s">
        <v>174</v>
      </c>
    </row>
    <row r="195" customFormat="false" ht="15" hidden="false" customHeight="false" outlineLevel="0" collapsed="false">
      <c r="A195" s="0" t="s">
        <v>166</v>
      </c>
      <c r="B195" s="0" t="s">
        <v>490</v>
      </c>
      <c r="C195" s="0" t="s">
        <v>491</v>
      </c>
      <c r="E195" s="0" t="n">
        <v>1</v>
      </c>
      <c r="F195" s="0" t="s">
        <v>492</v>
      </c>
      <c r="G195" s="0" t="s">
        <v>487</v>
      </c>
      <c r="H195" s="0" t="s">
        <v>490</v>
      </c>
      <c r="I195" s="0" t="s">
        <v>486</v>
      </c>
      <c r="J195" s="0" t="s">
        <v>171</v>
      </c>
      <c r="K195" s="0" t="n">
        <v>0</v>
      </c>
      <c r="L195" s="0" t="s">
        <v>231</v>
      </c>
      <c r="M195" s="0" t="n">
        <v>0</v>
      </c>
      <c r="N195" s="0" t="s">
        <v>173</v>
      </c>
      <c r="O195" s="0" t="s">
        <v>174</v>
      </c>
      <c r="P195" s="0" t="s">
        <v>174</v>
      </c>
    </row>
    <row r="196" customFormat="false" ht="15" hidden="false" customHeight="false" outlineLevel="0" collapsed="false">
      <c r="B196" s="0" t="s">
        <v>493</v>
      </c>
      <c r="C196" s="0" t="s">
        <v>494</v>
      </c>
      <c r="E196" s="0" t="n">
        <v>2</v>
      </c>
      <c r="F196" s="0" t="s">
        <v>495</v>
      </c>
      <c r="G196" s="0" t="s">
        <v>483</v>
      </c>
      <c r="H196" s="0" t="s">
        <v>493</v>
      </c>
      <c r="I196" s="0" t="s">
        <v>486</v>
      </c>
      <c r="J196" s="0" t="s">
        <v>171</v>
      </c>
      <c r="K196" s="0" t="n">
        <v>0</v>
      </c>
      <c r="L196" s="0" t="s">
        <v>172</v>
      </c>
      <c r="M196" s="0" t="n">
        <v>0</v>
      </c>
      <c r="N196" s="0" t="s">
        <v>173</v>
      </c>
      <c r="O196" s="0" t="s">
        <v>174</v>
      </c>
      <c r="P196" s="0" t="s">
        <v>174</v>
      </c>
    </row>
    <row r="197" customFormat="false" ht="15" hidden="false" customHeight="false" outlineLevel="0" collapsed="false">
      <c r="A197" s="0" t="s">
        <v>166</v>
      </c>
    </row>
    <row r="198" customFormat="false" ht="15" hidden="false" customHeight="false" outlineLevel="0" collapsed="false">
      <c r="A198" s="0" t="s">
        <v>166</v>
      </c>
      <c r="B198" s="0" t="s">
        <v>434</v>
      </c>
      <c r="C198" s="0" t="s">
        <v>435</v>
      </c>
      <c r="E198" s="0" t="n">
        <v>2</v>
      </c>
      <c r="F198" s="0" t="s">
        <v>436</v>
      </c>
      <c r="G198" s="0" t="s">
        <v>493</v>
      </c>
      <c r="H198" s="0" t="s">
        <v>437</v>
      </c>
      <c r="I198" s="0" t="s">
        <v>486</v>
      </c>
      <c r="J198" s="0" t="s">
        <v>456</v>
      </c>
      <c r="K198" s="0" t="n">
        <v>0</v>
      </c>
      <c r="L198" s="0" t="s">
        <v>172</v>
      </c>
      <c r="M198" s="0" t="n">
        <v>0</v>
      </c>
      <c r="N198" s="0" t="s">
        <v>173</v>
      </c>
      <c r="O198" s="0" t="s">
        <v>178</v>
      </c>
      <c r="P198" s="0" t="s">
        <v>174</v>
      </c>
    </row>
    <row r="199" customFormat="false" ht="15" hidden="false" customHeight="false" outlineLevel="0" collapsed="false">
      <c r="A199" s="0" t="s">
        <v>166</v>
      </c>
      <c r="B199" s="0" t="s">
        <v>254</v>
      </c>
      <c r="C199" s="0" t="s">
        <v>91</v>
      </c>
      <c r="E199" s="0" t="n">
        <v>3</v>
      </c>
      <c r="F199" s="0" t="s">
        <v>255</v>
      </c>
      <c r="G199" s="0" t="s">
        <v>493</v>
      </c>
      <c r="H199" s="0" t="s">
        <v>254</v>
      </c>
      <c r="I199" s="0" t="s">
        <v>486</v>
      </c>
      <c r="J199" s="0" t="s">
        <v>256</v>
      </c>
      <c r="K199" s="0" t="n">
        <v>0</v>
      </c>
      <c r="L199" s="0" t="s">
        <v>172</v>
      </c>
      <c r="M199" s="0" t="n">
        <v>0</v>
      </c>
      <c r="N199" s="0" t="s">
        <v>194</v>
      </c>
      <c r="O199" s="0" t="s">
        <v>178</v>
      </c>
      <c r="P199" s="0" t="s">
        <v>174</v>
      </c>
    </row>
    <row r="200" customFormat="false" ht="15" hidden="false" customHeight="false" outlineLevel="0" collapsed="false">
      <c r="A200" s="0" t="s">
        <v>166</v>
      </c>
      <c r="B200" s="0" t="s">
        <v>257</v>
      </c>
      <c r="C200" s="0" t="s">
        <v>92</v>
      </c>
      <c r="E200" s="0" t="n">
        <v>4</v>
      </c>
      <c r="F200" s="0" t="s">
        <v>258</v>
      </c>
      <c r="G200" s="0" t="s">
        <v>493</v>
      </c>
      <c r="H200" s="0" t="s">
        <v>257</v>
      </c>
      <c r="I200" s="0" t="s">
        <v>486</v>
      </c>
      <c r="J200" s="0" t="s">
        <v>256</v>
      </c>
      <c r="K200" s="0" t="n">
        <v>0</v>
      </c>
      <c r="L200" s="0" t="s">
        <v>172</v>
      </c>
      <c r="M200" s="0" t="n">
        <v>0</v>
      </c>
      <c r="N200" s="0" t="s">
        <v>194</v>
      </c>
      <c r="O200" s="0" t="s">
        <v>178</v>
      </c>
      <c r="P200" s="0" t="s">
        <v>174</v>
      </c>
    </row>
    <row r="201" customFormat="false" ht="15" hidden="false" customHeight="false" outlineLevel="0" collapsed="false">
      <c r="A201" s="0" t="s">
        <v>166</v>
      </c>
      <c r="B201" s="0" t="s">
        <v>259</v>
      </c>
      <c r="C201" s="0" t="s">
        <v>93</v>
      </c>
      <c r="E201" s="0" t="n">
        <v>5</v>
      </c>
      <c r="F201" s="0" t="s">
        <v>260</v>
      </c>
      <c r="G201" s="0" t="s">
        <v>493</v>
      </c>
      <c r="H201" s="0" t="s">
        <v>259</v>
      </c>
      <c r="I201" s="0" t="s">
        <v>486</v>
      </c>
      <c r="J201" s="0" t="s">
        <v>256</v>
      </c>
      <c r="K201" s="0" t="n">
        <v>0</v>
      </c>
      <c r="L201" s="0" t="s">
        <v>172</v>
      </c>
      <c r="M201" s="0" t="n">
        <v>0</v>
      </c>
      <c r="N201" s="0" t="s">
        <v>194</v>
      </c>
      <c r="O201" s="0" t="s">
        <v>178</v>
      </c>
      <c r="P201" s="0" t="s">
        <v>174</v>
      </c>
    </row>
    <row r="202" customFormat="false" ht="15" hidden="false" customHeight="false" outlineLevel="0" collapsed="false">
      <c r="A202" s="0" t="s">
        <v>166</v>
      </c>
      <c r="B202" s="0" t="s">
        <v>267</v>
      </c>
      <c r="C202" s="0" t="s">
        <v>268</v>
      </c>
      <c r="E202" s="0" t="n">
        <v>8</v>
      </c>
      <c r="F202" s="0" t="s">
        <v>269</v>
      </c>
      <c r="G202" s="0" t="s">
        <v>493</v>
      </c>
      <c r="H202" s="0" t="s">
        <v>267</v>
      </c>
      <c r="I202" s="0" t="s">
        <v>486</v>
      </c>
      <c r="J202" s="0" t="s">
        <v>171</v>
      </c>
      <c r="K202" s="0" t="n">
        <v>0</v>
      </c>
      <c r="L202" s="0" t="s">
        <v>172</v>
      </c>
      <c r="M202" s="0" t="n">
        <v>0</v>
      </c>
      <c r="N202" s="0" t="s">
        <v>173</v>
      </c>
      <c r="O202" s="0" t="s">
        <v>174</v>
      </c>
      <c r="P202" s="0" t="s">
        <v>174</v>
      </c>
    </row>
    <row r="203" customFormat="false" ht="15" hidden="false" customHeight="false" outlineLevel="0" collapsed="false">
      <c r="A203" s="0" t="s">
        <v>166</v>
      </c>
      <c r="B203" s="0" t="s">
        <v>270</v>
      </c>
      <c r="C203" s="0" t="s">
        <v>96</v>
      </c>
      <c r="E203" s="0" t="n">
        <v>1</v>
      </c>
      <c r="F203" s="0" t="s">
        <v>271</v>
      </c>
      <c r="G203" s="0" t="s">
        <v>267</v>
      </c>
      <c r="H203" s="0" t="s">
        <v>270</v>
      </c>
      <c r="I203" s="0" t="s">
        <v>486</v>
      </c>
      <c r="J203" s="0" t="s">
        <v>253</v>
      </c>
      <c r="K203" s="0" t="n">
        <v>0</v>
      </c>
      <c r="L203" s="0" t="s">
        <v>172</v>
      </c>
      <c r="M203" s="0" t="n">
        <v>0</v>
      </c>
      <c r="N203" s="0" t="s">
        <v>194</v>
      </c>
      <c r="O203" s="0" t="s">
        <v>178</v>
      </c>
      <c r="P203" s="0" t="s">
        <v>174</v>
      </c>
    </row>
    <row r="204" customFormat="false" ht="15" hidden="false" customHeight="false" outlineLevel="0" collapsed="false">
      <c r="A204" s="0" t="s">
        <v>166</v>
      </c>
      <c r="B204" s="0" t="s">
        <v>273</v>
      </c>
      <c r="C204" s="0" t="s">
        <v>97</v>
      </c>
      <c r="E204" s="0" t="n">
        <v>2</v>
      </c>
      <c r="F204" s="0" t="s">
        <v>274</v>
      </c>
      <c r="G204" s="0" t="s">
        <v>267</v>
      </c>
      <c r="H204" s="0" t="s">
        <v>273</v>
      </c>
      <c r="I204" s="0" t="s">
        <v>486</v>
      </c>
      <c r="J204" s="0" t="s">
        <v>253</v>
      </c>
      <c r="K204" s="0" t="n">
        <v>0</v>
      </c>
      <c r="L204" s="0" t="s">
        <v>172</v>
      </c>
      <c r="M204" s="0" t="n">
        <v>0</v>
      </c>
      <c r="N204" s="0" t="s">
        <v>194</v>
      </c>
      <c r="O204" s="0" t="s">
        <v>178</v>
      </c>
      <c r="P204" s="0" t="s">
        <v>174</v>
      </c>
    </row>
    <row r="205" customFormat="false" ht="15" hidden="false" customHeight="false" outlineLevel="0" collapsed="false">
      <c r="A205" s="0" t="s">
        <v>166</v>
      </c>
      <c r="B205" s="0" t="s">
        <v>275</v>
      </c>
      <c r="C205" s="0" t="s">
        <v>276</v>
      </c>
      <c r="E205" s="0" t="n">
        <v>3</v>
      </c>
      <c r="F205" s="0" t="s">
        <v>277</v>
      </c>
      <c r="G205" s="0" t="s">
        <v>267</v>
      </c>
      <c r="H205" s="0" t="s">
        <v>275</v>
      </c>
      <c r="I205" s="0" t="s">
        <v>486</v>
      </c>
      <c r="J205" s="0" t="s">
        <v>253</v>
      </c>
      <c r="K205" s="0" t="n">
        <v>0</v>
      </c>
      <c r="L205" s="0" t="s">
        <v>172</v>
      </c>
      <c r="M205" s="0" t="n">
        <v>0</v>
      </c>
      <c r="N205" s="0" t="s">
        <v>194</v>
      </c>
      <c r="O205" s="0" t="s">
        <v>178</v>
      </c>
      <c r="P205" s="0" t="s">
        <v>174</v>
      </c>
    </row>
    <row r="206" customFormat="false" ht="15" hidden="false" customHeight="false" outlineLevel="0" collapsed="false">
      <c r="A206" s="0" t="s">
        <v>166</v>
      </c>
      <c r="B206" s="0" t="s">
        <v>280</v>
      </c>
      <c r="C206" s="0" t="s">
        <v>100</v>
      </c>
      <c r="E206" s="0" t="n">
        <v>9</v>
      </c>
      <c r="F206" s="0" t="s">
        <v>281</v>
      </c>
      <c r="G206" s="0" t="s">
        <v>493</v>
      </c>
      <c r="H206" s="0" t="s">
        <v>280</v>
      </c>
      <c r="I206" s="0" t="s">
        <v>486</v>
      </c>
      <c r="J206" s="0" t="s">
        <v>256</v>
      </c>
      <c r="K206" s="0" t="n">
        <v>0</v>
      </c>
      <c r="L206" s="0" t="s">
        <v>172</v>
      </c>
      <c r="M206" s="0" t="n">
        <v>0</v>
      </c>
      <c r="N206" s="0" t="s">
        <v>194</v>
      </c>
      <c r="O206" s="0" t="s">
        <v>178</v>
      </c>
      <c r="P206" s="0" t="s">
        <v>174</v>
      </c>
    </row>
    <row r="207" customFormat="false" ht="15" hidden="false" customHeight="false" outlineLevel="0" collapsed="false">
      <c r="A207" s="0" t="s">
        <v>166</v>
      </c>
      <c r="B207" s="0" t="s">
        <v>289</v>
      </c>
      <c r="C207" s="0" t="s">
        <v>290</v>
      </c>
      <c r="E207" s="0" t="n">
        <v>13</v>
      </c>
      <c r="F207" s="0" t="s">
        <v>291</v>
      </c>
      <c r="G207" s="0" t="s">
        <v>493</v>
      </c>
      <c r="H207" s="0" t="s">
        <v>289</v>
      </c>
      <c r="I207" s="0" t="s">
        <v>486</v>
      </c>
      <c r="J207" s="0" t="s">
        <v>171</v>
      </c>
      <c r="K207" s="0" t="n">
        <v>0</v>
      </c>
      <c r="L207" s="0" t="s">
        <v>172</v>
      </c>
      <c r="M207" s="0" t="n">
        <v>0</v>
      </c>
      <c r="N207" s="0" t="s">
        <v>173</v>
      </c>
      <c r="O207" s="0" t="s">
        <v>174</v>
      </c>
      <c r="P207" s="0" t="s">
        <v>174</v>
      </c>
    </row>
    <row r="208" customFormat="false" ht="15" hidden="false" customHeight="false" outlineLevel="0" collapsed="false">
      <c r="A208" s="0" t="s">
        <v>166</v>
      </c>
      <c r="B208" s="0" t="s">
        <v>292</v>
      </c>
      <c r="C208" s="0" t="s">
        <v>103</v>
      </c>
      <c r="E208" s="0" t="n">
        <v>1</v>
      </c>
      <c r="F208" s="0" t="s">
        <v>293</v>
      </c>
      <c r="G208" s="0" t="s">
        <v>289</v>
      </c>
      <c r="H208" s="0" t="s">
        <v>292</v>
      </c>
      <c r="I208" s="0" t="s">
        <v>486</v>
      </c>
      <c r="J208" s="0" t="s">
        <v>256</v>
      </c>
      <c r="K208" s="0" t="n">
        <v>0</v>
      </c>
      <c r="L208" s="0" t="s">
        <v>172</v>
      </c>
      <c r="M208" s="0" t="n">
        <v>0</v>
      </c>
      <c r="N208" s="0" t="s">
        <v>194</v>
      </c>
      <c r="O208" s="0" t="s">
        <v>178</v>
      </c>
      <c r="P208" s="0" t="s">
        <v>174</v>
      </c>
    </row>
    <row r="209" customFormat="false" ht="15" hidden="false" customHeight="false" outlineLevel="0" collapsed="false">
      <c r="A209" s="0" t="s">
        <v>166</v>
      </c>
      <c r="B209" s="0" t="s">
        <v>295</v>
      </c>
      <c r="C209" s="0" t="s">
        <v>104</v>
      </c>
      <c r="E209" s="0" t="n">
        <v>2</v>
      </c>
      <c r="F209" s="0" t="s">
        <v>414</v>
      </c>
      <c r="G209" s="0" t="s">
        <v>289</v>
      </c>
      <c r="H209" s="0" t="s">
        <v>295</v>
      </c>
      <c r="I209" s="0" t="s">
        <v>486</v>
      </c>
      <c r="J209" s="0" t="s">
        <v>265</v>
      </c>
      <c r="K209" s="0" t="n">
        <v>0</v>
      </c>
      <c r="L209" s="0" t="s">
        <v>172</v>
      </c>
      <c r="M209" s="0" t="n">
        <v>0</v>
      </c>
      <c r="N209" s="0" t="s">
        <v>194</v>
      </c>
      <c r="O209" s="0" t="s">
        <v>178</v>
      </c>
      <c r="P209" s="0" t="s">
        <v>174</v>
      </c>
    </row>
    <row r="210" customFormat="false" ht="15" hidden="false" customHeight="false" outlineLevel="0" collapsed="false">
      <c r="A210" s="0" t="s">
        <v>166</v>
      </c>
      <c r="B210" s="0" t="s">
        <v>297</v>
      </c>
      <c r="C210" s="0" t="s">
        <v>298</v>
      </c>
      <c r="E210" s="0" t="n">
        <v>14</v>
      </c>
      <c r="F210" s="0" t="s">
        <v>299</v>
      </c>
      <c r="G210" s="0" t="s">
        <v>493</v>
      </c>
      <c r="H210" s="0" t="s">
        <v>297</v>
      </c>
      <c r="I210" s="0" t="s">
        <v>486</v>
      </c>
      <c r="J210" s="0" t="s">
        <v>171</v>
      </c>
      <c r="K210" s="0" t="n">
        <v>0</v>
      </c>
      <c r="L210" s="0" t="s">
        <v>172</v>
      </c>
      <c r="M210" s="0" t="n">
        <v>0</v>
      </c>
      <c r="N210" s="0" t="s">
        <v>173</v>
      </c>
      <c r="O210" s="0" t="s">
        <v>174</v>
      </c>
      <c r="P210" s="0" t="s">
        <v>174</v>
      </c>
    </row>
    <row r="211" customFormat="false" ht="15" hidden="false" customHeight="false" outlineLevel="0" collapsed="false">
      <c r="A211" s="0" t="s">
        <v>166</v>
      </c>
      <c r="B211" s="0" t="s">
        <v>300</v>
      </c>
      <c r="C211" s="0" t="s">
        <v>105</v>
      </c>
      <c r="E211" s="0" t="n">
        <v>1</v>
      </c>
      <c r="F211" s="0" t="s">
        <v>301</v>
      </c>
      <c r="G211" s="0" t="s">
        <v>297</v>
      </c>
      <c r="H211" s="0" t="s">
        <v>300</v>
      </c>
      <c r="I211" s="0" t="s">
        <v>486</v>
      </c>
      <c r="J211" s="0" t="s">
        <v>256</v>
      </c>
      <c r="K211" s="0" t="n">
        <v>0</v>
      </c>
      <c r="L211" s="0" t="s">
        <v>172</v>
      </c>
      <c r="M211" s="0" t="n">
        <v>0</v>
      </c>
      <c r="N211" s="0" t="s">
        <v>194</v>
      </c>
      <c r="O211" s="0" t="s">
        <v>178</v>
      </c>
      <c r="P211" s="0" t="s">
        <v>174</v>
      </c>
    </row>
    <row r="212" customFormat="false" ht="15" hidden="false" customHeight="false" outlineLevel="0" collapsed="false">
      <c r="A212" s="0" t="s">
        <v>166</v>
      </c>
      <c r="B212" s="0" t="s">
        <v>302</v>
      </c>
      <c r="C212" s="0" t="s">
        <v>106</v>
      </c>
      <c r="E212" s="0" t="n">
        <v>2</v>
      </c>
      <c r="F212" s="0" t="s">
        <v>303</v>
      </c>
      <c r="G212" s="0" t="s">
        <v>297</v>
      </c>
      <c r="H212" s="0" t="s">
        <v>302</v>
      </c>
      <c r="I212" s="0" t="s">
        <v>486</v>
      </c>
      <c r="J212" s="0" t="s">
        <v>265</v>
      </c>
      <c r="K212" s="0" t="n">
        <v>0</v>
      </c>
      <c r="L212" s="0" t="s">
        <v>172</v>
      </c>
      <c r="M212" s="0" t="n">
        <v>0</v>
      </c>
      <c r="N212" s="0" t="s">
        <v>194</v>
      </c>
      <c r="O212" s="0" t="s">
        <v>178</v>
      </c>
      <c r="P212" s="0" t="s">
        <v>174</v>
      </c>
    </row>
    <row r="213" customFormat="false" ht="15" hidden="false" customHeight="false" outlineLevel="0" collapsed="false">
      <c r="A213" s="0" t="s">
        <v>166</v>
      </c>
      <c r="B213" s="0" t="s">
        <v>305</v>
      </c>
      <c r="C213" s="0" t="s">
        <v>107</v>
      </c>
      <c r="E213" s="0" t="n">
        <v>15</v>
      </c>
      <c r="F213" s="0" t="s">
        <v>306</v>
      </c>
      <c r="G213" s="0" t="s">
        <v>493</v>
      </c>
      <c r="H213" s="0" t="s">
        <v>305</v>
      </c>
      <c r="I213" s="0" t="s">
        <v>486</v>
      </c>
      <c r="J213" s="0" t="s">
        <v>256</v>
      </c>
      <c r="K213" s="0" t="n">
        <v>0</v>
      </c>
      <c r="L213" s="0" t="s">
        <v>172</v>
      </c>
      <c r="M213" s="0" t="n">
        <v>0</v>
      </c>
      <c r="N213" s="0" t="s">
        <v>194</v>
      </c>
      <c r="O213" s="0" t="s">
        <v>178</v>
      </c>
      <c r="P213" s="0" t="s">
        <v>174</v>
      </c>
    </row>
    <row r="214" customFormat="false" ht="15" hidden="false" customHeight="false" outlineLevel="0" collapsed="false">
      <c r="A214" s="0" t="s">
        <v>166</v>
      </c>
      <c r="B214" s="0" t="s">
        <v>496</v>
      </c>
      <c r="C214" s="0" t="s">
        <v>497</v>
      </c>
      <c r="E214" s="0" t="n">
        <v>16</v>
      </c>
      <c r="F214" s="0" t="s">
        <v>498</v>
      </c>
      <c r="H214" s="0" t="s">
        <v>496</v>
      </c>
      <c r="I214" s="0" t="s">
        <v>499</v>
      </c>
      <c r="J214" s="0" t="s">
        <v>171</v>
      </c>
      <c r="K214" s="0" t="n">
        <v>0</v>
      </c>
      <c r="L214" s="0" t="s">
        <v>172</v>
      </c>
      <c r="M214" s="0" t="n">
        <v>0</v>
      </c>
      <c r="N214" s="0" t="s">
        <v>173</v>
      </c>
      <c r="O214" s="0" t="s">
        <v>174</v>
      </c>
      <c r="P214" s="0" t="s">
        <v>174</v>
      </c>
    </row>
    <row r="215" customFormat="false" ht="15" hidden="false" customHeight="false" outlineLevel="0" collapsed="false">
      <c r="A215" s="0" t="s">
        <v>166</v>
      </c>
      <c r="B215" s="0" t="s">
        <v>500</v>
      </c>
      <c r="C215" s="0" t="s">
        <v>501</v>
      </c>
      <c r="E215" s="0" t="n">
        <v>1</v>
      </c>
      <c r="F215" s="0" t="s">
        <v>502</v>
      </c>
      <c r="G215" s="0" t="s">
        <v>496</v>
      </c>
      <c r="H215" s="0" t="s">
        <v>500</v>
      </c>
      <c r="I215" s="0" t="s">
        <v>499</v>
      </c>
      <c r="J215" s="0" t="s">
        <v>171</v>
      </c>
      <c r="K215" s="0" t="n">
        <v>0</v>
      </c>
      <c r="L215" s="0" t="s">
        <v>227</v>
      </c>
      <c r="M215" s="0" t="n">
        <v>0</v>
      </c>
      <c r="N215" s="0" t="s">
        <v>173</v>
      </c>
      <c r="O215" s="0" t="s">
        <v>174</v>
      </c>
      <c r="P215" s="0" t="s">
        <v>174</v>
      </c>
    </row>
    <row r="216" customFormat="false" ht="15" hidden="false" customHeight="false" outlineLevel="0" collapsed="false">
      <c r="A216" s="0" t="s">
        <v>166</v>
      </c>
      <c r="B216" s="0" t="s">
        <v>503</v>
      </c>
      <c r="C216" s="0" t="s">
        <v>504</v>
      </c>
      <c r="E216" s="0" t="n">
        <v>1</v>
      </c>
      <c r="F216" s="0" t="s">
        <v>505</v>
      </c>
      <c r="G216" s="0" t="s">
        <v>500</v>
      </c>
      <c r="H216" s="0" t="s">
        <v>503</v>
      </c>
      <c r="I216" s="0" t="s">
        <v>499</v>
      </c>
      <c r="J216" s="0" t="s">
        <v>171</v>
      </c>
      <c r="K216" s="0" t="n">
        <v>0</v>
      </c>
      <c r="L216" s="0" t="s">
        <v>231</v>
      </c>
      <c r="M216" s="0" t="n">
        <v>0</v>
      </c>
      <c r="N216" s="0" t="s">
        <v>173</v>
      </c>
      <c r="O216" s="0" t="s">
        <v>174</v>
      </c>
      <c r="P216" s="0" t="s">
        <v>174</v>
      </c>
    </row>
    <row r="217" customFormat="false" ht="15" hidden="false" customHeight="false" outlineLevel="0" collapsed="false">
      <c r="B217" s="0" t="s">
        <v>506</v>
      </c>
      <c r="C217" s="0" t="s">
        <v>507</v>
      </c>
      <c r="E217" s="0" t="n">
        <v>2</v>
      </c>
      <c r="F217" s="0" t="s">
        <v>508</v>
      </c>
      <c r="G217" s="0" t="s">
        <v>496</v>
      </c>
      <c r="H217" s="0" t="s">
        <v>506</v>
      </c>
      <c r="I217" s="0" t="s">
        <v>499</v>
      </c>
      <c r="J217" s="0" t="s">
        <v>171</v>
      </c>
      <c r="K217" s="0" t="n">
        <v>0</v>
      </c>
      <c r="L217" s="0" t="s">
        <v>172</v>
      </c>
      <c r="M217" s="0" t="n">
        <v>0</v>
      </c>
      <c r="N217" s="0" t="s">
        <v>173</v>
      </c>
      <c r="O217" s="0" t="s">
        <v>174</v>
      </c>
      <c r="P217" s="0" t="s">
        <v>174</v>
      </c>
    </row>
    <row r="218" customFormat="false" ht="15" hidden="false" customHeight="false" outlineLevel="0" collapsed="false">
      <c r="A218" s="0" t="s">
        <v>166</v>
      </c>
    </row>
    <row r="219" customFormat="false" ht="15" hidden="false" customHeight="false" outlineLevel="0" collapsed="false">
      <c r="A219" s="0" t="s">
        <v>166</v>
      </c>
      <c r="B219" s="0" t="s">
        <v>434</v>
      </c>
      <c r="C219" s="0" t="s">
        <v>435</v>
      </c>
      <c r="E219" s="0" t="n">
        <v>2</v>
      </c>
      <c r="F219" s="0" t="s">
        <v>436</v>
      </c>
      <c r="G219" s="0" t="s">
        <v>506</v>
      </c>
      <c r="H219" s="0" t="s">
        <v>437</v>
      </c>
      <c r="I219" s="0" t="s">
        <v>499</v>
      </c>
      <c r="J219" s="0" t="s">
        <v>456</v>
      </c>
      <c r="K219" s="0" t="n">
        <v>0</v>
      </c>
      <c r="L219" s="0" t="s">
        <v>172</v>
      </c>
      <c r="M219" s="0" t="n">
        <v>0</v>
      </c>
      <c r="N219" s="0" t="s">
        <v>173</v>
      </c>
      <c r="O219" s="0" t="s">
        <v>178</v>
      </c>
      <c r="P219" s="0" t="s">
        <v>174</v>
      </c>
    </row>
    <row r="220" customFormat="false" ht="15" hidden="false" customHeight="false" outlineLevel="0" collapsed="false">
      <c r="A220" s="0" t="s">
        <v>166</v>
      </c>
      <c r="B220" s="0" t="s">
        <v>254</v>
      </c>
      <c r="C220" s="0" t="s">
        <v>91</v>
      </c>
      <c r="E220" s="0" t="n">
        <v>3</v>
      </c>
      <c r="F220" s="0" t="s">
        <v>255</v>
      </c>
      <c r="G220" s="0" t="s">
        <v>506</v>
      </c>
      <c r="H220" s="0" t="s">
        <v>254</v>
      </c>
      <c r="I220" s="0" t="s">
        <v>499</v>
      </c>
      <c r="J220" s="0" t="s">
        <v>256</v>
      </c>
      <c r="K220" s="0" t="n">
        <v>0</v>
      </c>
      <c r="L220" s="0" t="s">
        <v>172</v>
      </c>
      <c r="M220" s="0" t="n">
        <v>0</v>
      </c>
      <c r="N220" s="0" t="s">
        <v>194</v>
      </c>
      <c r="O220" s="0" t="s">
        <v>178</v>
      </c>
      <c r="P220" s="0" t="s">
        <v>174</v>
      </c>
    </row>
    <row r="221" customFormat="false" ht="15" hidden="false" customHeight="false" outlineLevel="0" collapsed="false">
      <c r="A221" s="0" t="s">
        <v>166</v>
      </c>
      <c r="B221" s="0" t="s">
        <v>257</v>
      </c>
      <c r="C221" s="0" t="s">
        <v>92</v>
      </c>
      <c r="E221" s="0" t="n">
        <v>4</v>
      </c>
      <c r="F221" s="0" t="s">
        <v>258</v>
      </c>
      <c r="G221" s="0" t="s">
        <v>506</v>
      </c>
      <c r="H221" s="0" t="s">
        <v>257</v>
      </c>
      <c r="I221" s="0" t="s">
        <v>499</v>
      </c>
      <c r="J221" s="0" t="s">
        <v>256</v>
      </c>
      <c r="K221" s="0" t="n">
        <v>0</v>
      </c>
      <c r="L221" s="0" t="s">
        <v>172</v>
      </c>
      <c r="M221" s="0" t="n">
        <v>0</v>
      </c>
      <c r="N221" s="0" t="s">
        <v>194</v>
      </c>
      <c r="O221" s="0" t="s">
        <v>178</v>
      </c>
      <c r="P221" s="0" t="s">
        <v>174</v>
      </c>
    </row>
    <row r="222" customFormat="false" ht="15" hidden="false" customHeight="false" outlineLevel="0" collapsed="false">
      <c r="A222" s="0" t="s">
        <v>166</v>
      </c>
      <c r="B222" s="0" t="s">
        <v>259</v>
      </c>
      <c r="C222" s="0" t="s">
        <v>93</v>
      </c>
      <c r="E222" s="0" t="n">
        <v>5</v>
      </c>
      <c r="F222" s="0" t="s">
        <v>260</v>
      </c>
      <c r="G222" s="0" t="s">
        <v>506</v>
      </c>
      <c r="H222" s="0" t="s">
        <v>259</v>
      </c>
      <c r="I222" s="0" t="s">
        <v>499</v>
      </c>
      <c r="J222" s="0" t="s">
        <v>256</v>
      </c>
      <c r="K222" s="0" t="n">
        <v>0</v>
      </c>
      <c r="L222" s="0" t="s">
        <v>172</v>
      </c>
      <c r="M222" s="0" t="n">
        <v>0</v>
      </c>
      <c r="N222" s="0" t="s">
        <v>194</v>
      </c>
      <c r="O222" s="0" t="s">
        <v>178</v>
      </c>
      <c r="P222" s="0" t="s">
        <v>174</v>
      </c>
    </row>
    <row r="223" customFormat="false" ht="15" hidden="false" customHeight="false" outlineLevel="0" collapsed="false">
      <c r="A223" s="0" t="s">
        <v>166</v>
      </c>
      <c r="B223" s="0" t="s">
        <v>267</v>
      </c>
      <c r="C223" s="0" t="s">
        <v>268</v>
      </c>
      <c r="E223" s="0" t="n">
        <v>8</v>
      </c>
      <c r="F223" s="0" t="s">
        <v>269</v>
      </c>
      <c r="G223" s="0" t="s">
        <v>506</v>
      </c>
      <c r="H223" s="0" t="s">
        <v>267</v>
      </c>
      <c r="I223" s="0" t="s">
        <v>499</v>
      </c>
      <c r="J223" s="0" t="s">
        <v>171</v>
      </c>
      <c r="K223" s="0" t="n">
        <v>0</v>
      </c>
      <c r="L223" s="0" t="s">
        <v>172</v>
      </c>
      <c r="M223" s="0" t="n">
        <v>0</v>
      </c>
      <c r="N223" s="0" t="s">
        <v>173</v>
      </c>
      <c r="O223" s="0" t="s">
        <v>174</v>
      </c>
      <c r="P223" s="0" t="s">
        <v>174</v>
      </c>
    </row>
    <row r="224" customFormat="false" ht="15" hidden="false" customHeight="false" outlineLevel="0" collapsed="false">
      <c r="A224" s="0" t="s">
        <v>166</v>
      </c>
      <c r="B224" s="0" t="s">
        <v>270</v>
      </c>
      <c r="C224" s="0" t="s">
        <v>96</v>
      </c>
      <c r="E224" s="0" t="n">
        <v>1</v>
      </c>
      <c r="F224" s="0" t="s">
        <v>271</v>
      </c>
      <c r="G224" s="0" t="s">
        <v>267</v>
      </c>
      <c r="H224" s="0" t="s">
        <v>270</v>
      </c>
      <c r="I224" s="0" t="s">
        <v>499</v>
      </c>
      <c r="J224" s="0" t="s">
        <v>253</v>
      </c>
      <c r="K224" s="0" t="n">
        <v>0</v>
      </c>
      <c r="L224" s="0" t="s">
        <v>172</v>
      </c>
      <c r="M224" s="0" t="n">
        <v>0</v>
      </c>
      <c r="N224" s="0" t="s">
        <v>194</v>
      </c>
      <c r="O224" s="0" t="s">
        <v>178</v>
      </c>
      <c r="P224" s="0" t="s">
        <v>174</v>
      </c>
    </row>
    <row r="225" customFormat="false" ht="15" hidden="false" customHeight="false" outlineLevel="0" collapsed="false">
      <c r="A225" s="0" t="s">
        <v>166</v>
      </c>
      <c r="B225" s="0" t="s">
        <v>273</v>
      </c>
      <c r="C225" s="0" t="s">
        <v>97</v>
      </c>
      <c r="E225" s="0" t="n">
        <v>2</v>
      </c>
      <c r="F225" s="0" t="s">
        <v>274</v>
      </c>
      <c r="G225" s="0" t="s">
        <v>267</v>
      </c>
      <c r="H225" s="0" t="s">
        <v>273</v>
      </c>
      <c r="I225" s="0" t="s">
        <v>499</v>
      </c>
      <c r="J225" s="0" t="s">
        <v>253</v>
      </c>
      <c r="K225" s="0" t="n">
        <v>0</v>
      </c>
      <c r="L225" s="0" t="s">
        <v>172</v>
      </c>
      <c r="M225" s="0" t="n">
        <v>0</v>
      </c>
      <c r="N225" s="0" t="s">
        <v>194</v>
      </c>
      <c r="O225" s="0" t="s">
        <v>178</v>
      </c>
      <c r="P225" s="0" t="s">
        <v>174</v>
      </c>
    </row>
    <row r="226" customFormat="false" ht="15" hidden="false" customHeight="false" outlineLevel="0" collapsed="false">
      <c r="A226" s="0" t="s">
        <v>166</v>
      </c>
      <c r="B226" s="0" t="s">
        <v>275</v>
      </c>
      <c r="C226" s="0" t="s">
        <v>276</v>
      </c>
      <c r="E226" s="0" t="n">
        <v>3</v>
      </c>
      <c r="F226" s="0" t="s">
        <v>277</v>
      </c>
      <c r="G226" s="0" t="s">
        <v>267</v>
      </c>
      <c r="H226" s="0" t="s">
        <v>275</v>
      </c>
      <c r="I226" s="0" t="s">
        <v>499</v>
      </c>
      <c r="J226" s="0" t="s">
        <v>253</v>
      </c>
      <c r="K226" s="0" t="n">
        <v>0</v>
      </c>
      <c r="L226" s="0" t="s">
        <v>172</v>
      </c>
      <c r="M226" s="0" t="n">
        <v>0</v>
      </c>
      <c r="N226" s="0" t="s">
        <v>194</v>
      </c>
      <c r="O226" s="0" t="s">
        <v>178</v>
      </c>
      <c r="P226" s="0" t="s">
        <v>174</v>
      </c>
    </row>
    <row r="227" customFormat="false" ht="15" hidden="false" customHeight="false" outlineLevel="0" collapsed="false">
      <c r="A227" s="0" t="s">
        <v>166</v>
      </c>
      <c r="B227" s="0" t="s">
        <v>280</v>
      </c>
      <c r="C227" s="0" t="s">
        <v>100</v>
      </c>
      <c r="E227" s="0" t="n">
        <v>9</v>
      </c>
      <c r="F227" s="0" t="s">
        <v>281</v>
      </c>
      <c r="G227" s="0" t="s">
        <v>506</v>
      </c>
      <c r="H227" s="0" t="s">
        <v>280</v>
      </c>
      <c r="I227" s="0" t="s">
        <v>499</v>
      </c>
      <c r="J227" s="0" t="s">
        <v>256</v>
      </c>
      <c r="K227" s="0" t="n">
        <v>0</v>
      </c>
      <c r="L227" s="0" t="s">
        <v>172</v>
      </c>
      <c r="M227" s="0" t="n">
        <v>0</v>
      </c>
      <c r="N227" s="0" t="s">
        <v>194</v>
      </c>
      <c r="O227" s="0" t="s">
        <v>178</v>
      </c>
      <c r="P227" s="0" t="s">
        <v>174</v>
      </c>
    </row>
    <row r="228" customFormat="false" ht="15" hidden="false" customHeight="false" outlineLevel="0" collapsed="false">
      <c r="A228" s="0" t="s">
        <v>166</v>
      </c>
      <c r="B228" s="0" t="s">
        <v>289</v>
      </c>
      <c r="C228" s="0" t="s">
        <v>290</v>
      </c>
      <c r="E228" s="0" t="n">
        <v>13</v>
      </c>
      <c r="F228" s="0" t="s">
        <v>291</v>
      </c>
      <c r="G228" s="0" t="s">
        <v>506</v>
      </c>
      <c r="H228" s="0" t="s">
        <v>289</v>
      </c>
      <c r="I228" s="0" t="s">
        <v>499</v>
      </c>
      <c r="J228" s="0" t="s">
        <v>171</v>
      </c>
      <c r="K228" s="0" t="n">
        <v>0</v>
      </c>
      <c r="L228" s="0" t="s">
        <v>172</v>
      </c>
      <c r="M228" s="0" t="n">
        <v>0</v>
      </c>
      <c r="N228" s="0" t="s">
        <v>173</v>
      </c>
      <c r="O228" s="0" t="s">
        <v>174</v>
      </c>
      <c r="P228" s="0" t="s">
        <v>174</v>
      </c>
    </row>
    <row r="229" customFormat="false" ht="15" hidden="false" customHeight="false" outlineLevel="0" collapsed="false">
      <c r="A229" s="0" t="s">
        <v>166</v>
      </c>
      <c r="B229" s="0" t="s">
        <v>292</v>
      </c>
      <c r="C229" s="0" t="s">
        <v>103</v>
      </c>
      <c r="E229" s="0" t="n">
        <v>1</v>
      </c>
      <c r="F229" s="0" t="s">
        <v>293</v>
      </c>
      <c r="G229" s="0" t="s">
        <v>289</v>
      </c>
      <c r="H229" s="0" t="s">
        <v>292</v>
      </c>
      <c r="I229" s="0" t="s">
        <v>499</v>
      </c>
      <c r="J229" s="0" t="s">
        <v>256</v>
      </c>
      <c r="K229" s="0" t="n">
        <v>0</v>
      </c>
      <c r="L229" s="0" t="s">
        <v>172</v>
      </c>
      <c r="M229" s="0" t="n">
        <v>0</v>
      </c>
      <c r="N229" s="0" t="s">
        <v>194</v>
      </c>
      <c r="O229" s="0" t="s">
        <v>178</v>
      </c>
      <c r="P229" s="0" t="s">
        <v>174</v>
      </c>
    </row>
    <row r="230" customFormat="false" ht="15" hidden="false" customHeight="false" outlineLevel="0" collapsed="false">
      <c r="A230" s="0" t="s">
        <v>166</v>
      </c>
      <c r="B230" s="0" t="s">
        <v>295</v>
      </c>
      <c r="C230" s="0" t="s">
        <v>104</v>
      </c>
      <c r="E230" s="0" t="n">
        <v>2</v>
      </c>
      <c r="F230" s="0" t="s">
        <v>414</v>
      </c>
      <c r="G230" s="0" t="s">
        <v>289</v>
      </c>
      <c r="H230" s="0" t="s">
        <v>295</v>
      </c>
      <c r="I230" s="0" t="s">
        <v>499</v>
      </c>
      <c r="J230" s="0" t="s">
        <v>265</v>
      </c>
      <c r="K230" s="0" t="n">
        <v>0</v>
      </c>
      <c r="L230" s="0" t="s">
        <v>172</v>
      </c>
      <c r="M230" s="0" t="n">
        <v>0</v>
      </c>
      <c r="N230" s="0" t="s">
        <v>194</v>
      </c>
      <c r="O230" s="0" t="s">
        <v>178</v>
      </c>
      <c r="P230" s="0" t="s">
        <v>174</v>
      </c>
    </row>
    <row r="231" customFormat="false" ht="15" hidden="false" customHeight="false" outlineLevel="0" collapsed="false">
      <c r="A231" s="0" t="s">
        <v>166</v>
      </c>
      <c r="B231" s="0" t="s">
        <v>297</v>
      </c>
      <c r="C231" s="0" t="s">
        <v>298</v>
      </c>
      <c r="E231" s="0" t="n">
        <v>14</v>
      </c>
      <c r="F231" s="0" t="s">
        <v>299</v>
      </c>
      <c r="G231" s="0" t="s">
        <v>506</v>
      </c>
      <c r="H231" s="0" t="s">
        <v>297</v>
      </c>
      <c r="I231" s="0" t="s">
        <v>499</v>
      </c>
      <c r="J231" s="0" t="s">
        <v>171</v>
      </c>
      <c r="K231" s="0" t="n">
        <v>0</v>
      </c>
      <c r="L231" s="0" t="s">
        <v>172</v>
      </c>
      <c r="M231" s="0" t="n">
        <v>0</v>
      </c>
      <c r="N231" s="0" t="s">
        <v>173</v>
      </c>
      <c r="O231" s="0" t="s">
        <v>174</v>
      </c>
      <c r="P231" s="0" t="s">
        <v>174</v>
      </c>
    </row>
    <row r="232" customFormat="false" ht="15" hidden="false" customHeight="false" outlineLevel="0" collapsed="false">
      <c r="A232" s="0" t="s">
        <v>166</v>
      </c>
      <c r="B232" s="0" t="s">
        <v>300</v>
      </c>
      <c r="C232" s="0" t="s">
        <v>105</v>
      </c>
      <c r="E232" s="0" t="n">
        <v>1</v>
      </c>
      <c r="F232" s="0" t="s">
        <v>301</v>
      </c>
      <c r="G232" s="0" t="s">
        <v>297</v>
      </c>
      <c r="H232" s="0" t="s">
        <v>300</v>
      </c>
      <c r="I232" s="0" t="s">
        <v>499</v>
      </c>
      <c r="J232" s="0" t="s">
        <v>256</v>
      </c>
      <c r="K232" s="0" t="n">
        <v>0</v>
      </c>
      <c r="L232" s="0" t="s">
        <v>172</v>
      </c>
      <c r="M232" s="0" t="n">
        <v>0</v>
      </c>
      <c r="N232" s="0" t="s">
        <v>194</v>
      </c>
      <c r="O232" s="0" t="s">
        <v>178</v>
      </c>
      <c r="P232" s="0" t="s">
        <v>174</v>
      </c>
    </row>
    <row r="233" customFormat="false" ht="15" hidden="false" customHeight="false" outlineLevel="0" collapsed="false">
      <c r="A233" s="0" t="s">
        <v>166</v>
      </c>
      <c r="B233" s="0" t="s">
        <v>302</v>
      </c>
      <c r="C233" s="0" t="s">
        <v>106</v>
      </c>
      <c r="E233" s="0" t="n">
        <v>2</v>
      </c>
      <c r="F233" s="0" t="s">
        <v>303</v>
      </c>
      <c r="G233" s="0" t="s">
        <v>297</v>
      </c>
      <c r="H233" s="0" t="s">
        <v>302</v>
      </c>
      <c r="I233" s="0" t="s">
        <v>499</v>
      </c>
      <c r="J233" s="0" t="s">
        <v>265</v>
      </c>
      <c r="K233" s="0" t="n">
        <v>0</v>
      </c>
      <c r="L233" s="0" t="s">
        <v>172</v>
      </c>
      <c r="M233" s="0" t="n">
        <v>0</v>
      </c>
      <c r="N233" s="0" t="s">
        <v>194</v>
      </c>
      <c r="O233" s="0" t="s">
        <v>178</v>
      </c>
      <c r="P233" s="0" t="s">
        <v>174</v>
      </c>
    </row>
    <row r="234" customFormat="false" ht="15" hidden="false" customHeight="false" outlineLevel="0" collapsed="false">
      <c r="A234" s="0" t="s">
        <v>166</v>
      </c>
      <c r="B234" s="0" t="s">
        <v>305</v>
      </c>
      <c r="C234" s="0" t="s">
        <v>107</v>
      </c>
      <c r="E234" s="0" t="n">
        <v>15</v>
      </c>
      <c r="F234" s="0" t="s">
        <v>306</v>
      </c>
      <c r="G234" s="0" t="s">
        <v>506</v>
      </c>
      <c r="H234" s="0" t="s">
        <v>305</v>
      </c>
      <c r="I234" s="0" t="s">
        <v>499</v>
      </c>
      <c r="J234" s="0" t="s">
        <v>256</v>
      </c>
      <c r="K234" s="0" t="n">
        <v>0</v>
      </c>
      <c r="L234" s="0" t="s">
        <v>172</v>
      </c>
      <c r="M234" s="0" t="n">
        <v>0</v>
      </c>
      <c r="N234" s="0" t="s">
        <v>194</v>
      </c>
      <c r="O234" s="0" t="s">
        <v>178</v>
      </c>
      <c r="P234" s="0" t="s">
        <v>174</v>
      </c>
    </row>
    <row r="235" customFormat="false" ht="15" hidden="false" customHeight="false" outlineLevel="0" collapsed="false">
      <c r="A235" s="0" t="s">
        <v>166</v>
      </c>
      <c r="B235" s="0" t="s">
        <v>509</v>
      </c>
      <c r="C235" s="0" t="s">
        <v>510</v>
      </c>
      <c r="F235" s="0" t="s">
        <v>511</v>
      </c>
      <c r="I235" s="0" t="s">
        <v>512</v>
      </c>
      <c r="J235" s="0" t="s">
        <v>171</v>
      </c>
      <c r="K235" s="0" t="n">
        <v>0</v>
      </c>
      <c r="L235" s="0" t="s">
        <v>172</v>
      </c>
      <c r="M235" s="0" t="n">
        <v>0</v>
      </c>
      <c r="N235" s="0" t="s">
        <v>173</v>
      </c>
      <c r="O235" s="0" t="s">
        <v>174</v>
      </c>
      <c r="P235" s="0" t="s">
        <v>174</v>
      </c>
    </row>
    <row r="236" customFormat="false" ht="15" hidden="false" customHeight="false" outlineLevel="0" collapsed="false">
      <c r="A236" s="0" t="s">
        <v>166</v>
      </c>
      <c r="B236" s="0" t="s">
        <v>513</v>
      </c>
      <c r="C236" s="0" t="s">
        <v>514</v>
      </c>
      <c r="E236" s="0" t="n">
        <v>1</v>
      </c>
      <c r="F236" s="0" t="s">
        <v>515</v>
      </c>
      <c r="G236" s="0" t="s">
        <v>509</v>
      </c>
      <c r="H236" s="0" t="s">
        <v>513</v>
      </c>
      <c r="I236" s="0" t="s">
        <v>512</v>
      </c>
      <c r="J236" s="0" t="s">
        <v>171</v>
      </c>
      <c r="K236" s="0" t="n">
        <v>0</v>
      </c>
      <c r="L236" s="0" t="s">
        <v>227</v>
      </c>
      <c r="M236" s="0" t="n">
        <v>0</v>
      </c>
      <c r="N236" s="0" t="s">
        <v>173</v>
      </c>
      <c r="O236" s="0" t="s">
        <v>174</v>
      </c>
      <c r="P236" s="0" t="s">
        <v>174</v>
      </c>
    </row>
    <row r="237" customFormat="false" ht="15" hidden="false" customHeight="false" outlineLevel="0" collapsed="false">
      <c r="A237" s="0" t="s">
        <v>166</v>
      </c>
      <c r="B237" s="0" t="s">
        <v>516</v>
      </c>
      <c r="C237" s="0" t="s">
        <v>517</v>
      </c>
      <c r="E237" s="0" t="n">
        <v>1</v>
      </c>
      <c r="F237" s="0" t="s">
        <v>518</v>
      </c>
      <c r="G237" s="0" t="s">
        <v>513</v>
      </c>
      <c r="H237" s="0" t="s">
        <v>516</v>
      </c>
      <c r="I237" s="0" t="s">
        <v>512</v>
      </c>
      <c r="J237" s="0" t="s">
        <v>171</v>
      </c>
      <c r="K237" s="0" t="n">
        <v>0</v>
      </c>
      <c r="L237" s="0" t="s">
        <v>231</v>
      </c>
      <c r="M237" s="0" t="n">
        <v>0</v>
      </c>
      <c r="N237" s="0" t="s">
        <v>173</v>
      </c>
      <c r="O237" s="0" t="s">
        <v>174</v>
      </c>
      <c r="P237" s="0" t="s">
        <v>174</v>
      </c>
    </row>
    <row r="238" customFormat="false" ht="15" hidden="false" customHeight="false" outlineLevel="0" collapsed="false">
      <c r="B238" s="0" t="s">
        <v>519</v>
      </c>
      <c r="C238" s="0" t="s">
        <v>520</v>
      </c>
      <c r="E238" s="0" t="n">
        <v>2</v>
      </c>
      <c r="F238" s="0" t="s">
        <v>521</v>
      </c>
      <c r="G238" s="0" t="s">
        <v>509</v>
      </c>
      <c r="H238" s="0" t="s">
        <v>519</v>
      </c>
      <c r="I238" s="0" t="s">
        <v>512</v>
      </c>
      <c r="J238" s="0" t="s">
        <v>171</v>
      </c>
      <c r="K238" s="0" t="n">
        <v>0</v>
      </c>
      <c r="L238" s="0" t="s">
        <v>172</v>
      </c>
      <c r="M238" s="0" t="n">
        <v>0</v>
      </c>
      <c r="N238" s="0" t="s">
        <v>173</v>
      </c>
      <c r="O238" s="0" t="s">
        <v>174</v>
      </c>
      <c r="P238" s="0" t="s">
        <v>174</v>
      </c>
    </row>
    <row r="239" customFormat="false" ht="15" hidden="false" customHeight="false" outlineLevel="0" collapsed="false">
      <c r="A239" s="0" t="s">
        <v>166</v>
      </c>
    </row>
    <row r="240" customFormat="false" ht="15" hidden="false" customHeight="false" outlineLevel="0" collapsed="false">
      <c r="A240" s="0" t="s">
        <v>166</v>
      </c>
      <c r="B240" s="0" t="s">
        <v>434</v>
      </c>
      <c r="C240" s="0" t="s">
        <v>435</v>
      </c>
      <c r="E240" s="0" t="n">
        <v>2</v>
      </c>
      <c r="F240" s="0" t="s">
        <v>436</v>
      </c>
      <c r="G240" s="0" t="s">
        <v>519</v>
      </c>
      <c r="H240" s="0" t="s">
        <v>437</v>
      </c>
      <c r="I240" s="0" t="s">
        <v>512</v>
      </c>
      <c r="J240" s="0" t="s">
        <v>456</v>
      </c>
      <c r="K240" s="0" t="n">
        <v>0</v>
      </c>
      <c r="L240" s="0" t="s">
        <v>172</v>
      </c>
      <c r="M240" s="0" t="n">
        <v>0</v>
      </c>
      <c r="N240" s="0" t="s">
        <v>173</v>
      </c>
      <c r="O240" s="0" t="s">
        <v>178</v>
      </c>
      <c r="P240" s="0" t="s">
        <v>174</v>
      </c>
    </row>
    <row r="241" customFormat="false" ht="15" hidden="false" customHeight="false" outlineLevel="0" collapsed="false">
      <c r="A241" s="0" t="s">
        <v>166</v>
      </c>
      <c r="B241" s="0" t="s">
        <v>254</v>
      </c>
      <c r="C241" s="0" t="s">
        <v>91</v>
      </c>
      <c r="E241" s="0" t="n">
        <v>3</v>
      </c>
      <c r="F241" s="0" t="s">
        <v>255</v>
      </c>
      <c r="G241" s="0" t="s">
        <v>519</v>
      </c>
      <c r="H241" s="0" t="s">
        <v>254</v>
      </c>
      <c r="I241" s="0" t="s">
        <v>512</v>
      </c>
      <c r="J241" s="0" t="s">
        <v>256</v>
      </c>
      <c r="K241" s="0" t="n">
        <v>0</v>
      </c>
      <c r="L241" s="0" t="s">
        <v>172</v>
      </c>
      <c r="M241" s="0" t="n">
        <v>0</v>
      </c>
      <c r="N241" s="0" t="s">
        <v>194</v>
      </c>
      <c r="O241" s="0" t="s">
        <v>178</v>
      </c>
      <c r="P241" s="0" t="s">
        <v>174</v>
      </c>
    </row>
    <row r="242" customFormat="false" ht="15" hidden="false" customHeight="false" outlineLevel="0" collapsed="false">
      <c r="A242" s="0" t="s">
        <v>166</v>
      </c>
      <c r="B242" s="0" t="s">
        <v>257</v>
      </c>
      <c r="C242" s="0" t="s">
        <v>92</v>
      </c>
      <c r="E242" s="0" t="n">
        <v>4</v>
      </c>
      <c r="F242" s="0" t="s">
        <v>258</v>
      </c>
      <c r="G242" s="0" t="s">
        <v>519</v>
      </c>
      <c r="H242" s="0" t="s">
        <v>257</v>
      </c>
      <c r="I242" s="0" t="s">
        <v>512</v>
      </c>
      <c r="J242" s="0" t="s">
        <v>256</v>
      </c>
      <c r="K242" s="0" t="n">
        <v>0</v>
      </c>
      <c r="L242" s="0" t="s">
        <v>172</v>
      </c>
      <c r="M242" s="0" t="n">
        <v>0</v>
      </c>
      <c r="N242" s="0" t="s">
        <v>194</v>
      </c>
      <c r="O242" s="0" t="s">
        <v>178</v>
      </c>
      <c r="P242" s="0" t="s">
        <v>174</v>
      </c>
    </row>
    <row r="243" customFormat="false" ht="15" hidden="false" customHeight="false" outlineLevel="0" collapsed="false">
      <c r="A243" s="0" t="s">
        <v>166</v>
      </c>
      <c r="B243" s="0" t="s">
        <v>259</v>
      </c>
      <c r="C243" s="0" t="s">
        <v>93</v>
      </c>
      <c r="E243" s="0" t="n">
        <v>5</v>
      </c>
      <c r="F243" s="0" t="s">
        <v>260</v>
      </c>
      <c r="G243" s="0" t="s">
        <v>519</v>
      </c>
      <c r="H243" s="0" t="s">
        <v>259</v>
      </c>
      <c r="I243" s="0" t="s">
        <v>512</v>
      </c>
      <c r="J243" s="0" t="s">
        <v>256</v>
      </c>
      <c r="K243" s="0" t="n">
        <v>0</v>
      </c>
      <c r="L243" s="0" t="s">
        <v>172</v>
      </c>
      <c r="M243" s="0" t="n">
        <v>0</v>
      </c>
      <c r="N243" s="0" t="s">
        <v>194</v>
      </c>
      <c r="O243" s="0" t="s">
        <v>178</v>
      </c>
      <c r="P243" s="0" t="s">
        <v>174</v>
      </c>
    </row>
    <row r="244" customFormat="false" ht="15" hidden="false" customHeight="false" outlineLevel="0" collapsed="false">
      <c r="A244" s="0" t="s">
        <v>166</v>
      </c>
      <c r="B244" s="0" t="s">
        <v>267</v>
      </c>
      <c r="C244" s="0" t="s">
        <v>268</v>
      </c>
      <c r="E244" s="0" t="n">
        <v>8</v>
      </c>
      <c r="F244" s="0" t="s">
        <v>269</v>
      </c>
      <c r="G244" s="0" t="s">
        <v>519</v>
      </c>
      <c r="H244" s="0" t="s">
        <v>267</v>
      </c>
      <c r="I244" s="0" t="s">
        <v>512</v>
      </c>
      <c r="J244" s="0" t="s">
        <v>171</v>
      </c>
      <c r="K244" s="0" t="n">
        <v>0</v>
      </c>
      <c r="L244" s="0" t="s">
        <v>172</v>
      </c>
      <c r="M244" s="0" t="n">
        <v>0</v>
      </c>
      <c r="N244" s="0" t="s">
        <v>173</v>
      </c>
      <c r="O244" s="0" t="s">
        <v>174</v>
      </c>
      <c r="P244" s="0" t="s">
        <v>174</v>
      </c>
    </row>
    <row r="245" customFormat="false" ht="15" hidden="false" customHeight="false" outlineLevel="0" collapsed="false">
      <c r="A245" s="0" t="s">
        <v>166</v>
      </c>
      <c r="B245" s="0" t="s">
        <v>270</v>
      </c>
      <c r="C245" s="0" t="s">
        <v>96</v>
      </c>
      <c r="E245" s="0" t="n">
        <v>1</v>
      </c>
      <c r="F245" s="0" t="s">
        <v>271</v>
      </c>
      <c r="G245" s="0" t="s">
        <v>267</v>
      </c>
      <c r="H245" s="0" t="s">
        <v>270</v>
      </c>
      <c r="I245" s="0" t="s">
        <v>512</v>
      </c>
      <c r="J245" s="0" t="s">
        <v>253</v>
      </c>
      <c r="K245" s="0" t="n">
        <v>0</v>
      </c>
      <c r="L245" s="0" t="s">
        <v>172</v>
      </c>
      <c r="M245" s="0" t="n">
        <v>0</v>
      </c>
      <c r="N245" s="0" t="s">
        <v>194</v>
      </c>
      <c r="O245" s="0" t="s">
        <v>178</v>
      </c>
      <c r="P245" s="0" t="s">
        <v>174</v>
      </c>
    </row>
    <row r="246" customFormat="false" ht="15" hidden="false" customHeight="false" outlineLevel="0" collapsed="false">
      <c r="A246" s="0" t="s">
        <v>166</v>
      </c>
      <c r="B246" s="0" t="s">
        <v>273</v>
      </c>
      <c r="C246" s="0" t="s">
        <v>97</v>
      </c>
      <c r="E246" s="0" t="n">
        <v>2</v>
      </c>
      <c r="F246" s="0" t="s">
        <v>274</v>
      </c>
      <c r="G246" s="0" t="s">
        <v>267</v>
      </c>
      <c r="H246" s="0" t="s">
        <v>273</v>
      </c>
      <c r="I246" s="0" t="s">
        <v>512</v>
      </c>
      <c r="J246" s="0" t="s">
        <v>253</v>
      </c>
      <c r="K246" s="0" t="n">
        <v>0</v>
      </c>
      <c r="L246" s="0" t="s">
        <v>172</v>
      </c>
      <c r="M246" s="0" t="n">
        <v>0</v>
      </c>
      <c r="N246" s="0" t="s">
        <v>194</v>
      </c>
      <c r="O246" s="0" t="s">
        <v>178</v>
      </c>
      <c r="P246" s="0" t="s">
        <v>174</v>
      </c>
    </row>
    <row r="247" customFormat="false" ht="15" hidden="false" customHeight="false" outlineLevel="0" collapsed="false">
      <c r="A247" s="0" t="s">
        <v>166</v>
      </c>
      <c r="B247" s="0" t="s">
        <v>275</v>
      </c>
      <c r="C247" s="0" t="s">
        <v>276</v>
      </c>
      <c r="E247" s="0" t="n">
        <v>3</v>
      </c>
      <c r="F247" s="0" t="s">
        <v>277</v>
      </c>
      <c r="G247" s="0" t="s">
        <v>267</v>
      </c>
      <c r="H247" s="0" t="s">
        <v>275</v>
      </c>
      <c r="I247" s="0" t="s">
        <v>512</v>
      </c>
      <c r="J247" s="0" t="s">
        <v>253</v>
      </c>
      <c r="K247" s="0" t="n">
        <v>0</v>
      </c>
      <c r="L247" s="0" t="s">
        <v>172</v>
      </c>
      <c r="M247" s="0" t="n">
        <v>0</v>
      </c>
      <c r="N247" s="0" t="s">
        <v>194</v>
      </c>
      <c r="O247" s="0" t="s">
        <v>178</v>
      </c>
      <c r="P247" s="0" t="s">
        <v>174</v>
      </c>
    </row>
    <row r="248" customFormat="false" ht="15" hidden="false" customHeight="false" outlineLevel="0" collapsed="false">
      <c r="A248" s="0" t="s">
        <v>166</v>
      </c>
      <c r="B248" s="0" t="s">
        <v>280</v>
      </c>
      <c r="C248" s="0" t="s">
        <v>100</v>
      </c>
      <c r="E248" s="0" t="n">
        <v>9</v>
      </c>
      <c r="F248" s="0" t="s">
        <v>281</v>
      </c>
      <c r="G248" s="0" t="s">
        <v>519</v>
      </c>
      <c r="H248" s="0" t="s">
        <v>280</v>
      </c>
      <c r="I248" s="0" t="s">
        <v>512</v>
      </c>
      <c r="J248" s="0" t="s">
        <v>256</v>
      </c>
      <c r="K248" s="0" t="n">
        <v>0</v>
      </c>
      <c r="L248" s="0" t="s">
        <v>172</v>
      </c>
      <c r="M248" s="0" t="n">
        <v>0</v>
      </c>
      <c r="N248" s="0" t="s">
        <v>194</v>
      </c>
      <c r="O248" s="0" t="s">
        <v>178</v>
      </c>
      <c r="P248" s="0" t="s">
        <v>174</v>
      </c>
    </row>
    <row r="249" customFormat="false" ht="15" hidden="false" customHeight="false" outlineLevel="0" collapsed="false">
      <c r="A249" s="0" t="s">
        <v>166</v>
      </c>
      <c r="B249" s="0" t="s">
        <v>289</v>
      </c>
      <c r="C249" s="0" t="s">
        <v>290</v>
      </c>
      <c r="E249" s="0" t="n">
        <v>13</v>
      </c>
      <c r="F249" s="0" t="s">
        <v>291</v>
      </c>
      <c r="G249" s="0" t="s">
        <v>519</v>
      </c>
      <c r="H249" s="0" t="s">
        <v>289</v>
      </c>
      <c r="I249" s="0" t="s">
        <v>512</v>
      </c>
      <c r="J249" s="0" t="s">
        <v>171</v>
      </c>
      <c r="K249" s="0" t="n">
        <v>0</v>
      </c>
      <c r="L249" s="0" t="s">
        <v>172</v>
      </c>
      <c r="M249" s="0" t="n">
        <v>0</v>
      </c>
      <c r="N249" s="0" t="s">
        <v>173</v>
      </c>
      <c r="O249" s="0" t="s">
        <v>174</v>
      </c>
      <c r="P249" s="0" t="s">
        <v>174</v>
      </c>
    </row>
    <row r="250" customFormat="false" ht="15" hidden="false" customHeight="false" outlineLevel="0" collapsed="false">
      <c r="A250" s="0" t="s">
        <v>166</v>
      </c>
      <c r="B250" s="0" t="s">
        <v>292</v>
      </c>
      <c r="C250" s="0" t="s">
        <v>103</v>
      </c>
      <c r="E250" s="0" t="n">
        <v>1</v>
      </c>
      <c r="F250" s="0" t="s">
        <v>293</v>
      </c>
      <c r="G250" s="0" t="s">
        <v>289</v>
      </c>
      <c r="H250" s="0" t="s">
        <v>292</v>
      </c>
      <c r="I250" s="0" t="s">
        <v>512</v>
      </c>
      <c r="J250" s="0" t="s">
        <v>256</v>
      </c>
      <c r="K250" s="0" t="n">
        <v>0</v>
      </c>
      <c r="L250" s="0" t="s">
        <v>172</v>
      </c>
      <c r="M250" s="0" t="n">
        <v>0</v>
      </c>
      <c r="N250" s="0" t="s">
        <v>194</v>
      </c>
      <c r="O250" s="0" t="s">
        <v>178</v>
      </c>
      <c r="P250" s="0" t="s">
        <v>174</v>
      </c>
    </row>
    <row r="251" customFormat="false" ht="15" hidden="false" customHeight="false" outlineLevel="0" collapsed="false">
      <c r="A251" s="0" t="s">
        <v>166</v>
      </c>
      <c r="B251" s="0" t="s">
        <v>295</v>
      </c>
      <c r="C251" s="0" t="s">
        <v>104</v>
      </c>
      <c r="E251" s="0" t="n">
        <v>2</v>
      </c>
      <c r="F251" s="0" t="s">
        <v>414</v>
      </c>
      <c r="G251" s="0" t="s">
        <v>289</v>
      </c>
      <c r="H251" s="0" t="s">
        <v>295</v>
      </c>
      <c r="I251" s="0" t="s">
        <v>512</v>
      </c>
      <c r="J251" s="0" t="s">
        <v>265</v>
      </c>
      <c r="K251" s="0" t="n">
        <v>0</v>
      </c>
      <c r="L251" s="0" t="s">
        <v>172</v>
      </c>
      <c r="M251" s="0" t="n">
        <v>0</v>
      </c>
      <c r="N251" s="0" t="s">
        <v>194</v>
      </c>
      <c r="O251" s="0" t="s">
        <v>178</v>
      </c>
      <c r="P251" s="0" t="s">
        <v>174</v>
      </c>
    </row>
    <row r="252" customFormat="false" ht="15" hidden="false" customHeight="false" outlineLevel="0" collapsed="false">
      <c r="A252" s="0" t="s">
        <v>166</v>
      </c>
      <c r="B252" s="0" t="s">
        <v>297</v>
      </c>
      <c r="C252" s="0" t="s">
        <v>298</v>
      </c>
      <c r="E252" s="0" t="n">
        <v>14</v>
      </c>
      <c r="F252" s="0" t="s">
        <v>299</v>
      </c>
      <c r="G252" s="0" t="s">
        <v>519</v>
      </c>
      <c r="H252" s="0" t="s">
        <v>297</v>
      </c>
      <c r="I252" s="0" t="s">
        <v>512</v>
      </c>
      <c r="J252" s="0" t="s">
        <v>171</v>
      </c>
      <c r="K252" s="0" t="n">
        <v>0</v>
      </c>
      <c r="L252" s="0" t="s">
        <v>172</v>
      </c>
      <c r="M252" s="0" t="n">
        <v>0</v>
      </c>
      <c r="N252" s="0" t="s">
        <v>173</v>
      </c>
      <c r="O252" s="0" t="s">
        <v>174</v>
      </c>
      <c r="P252" s="0" t="s">
        <v>174</v>
      </c>
    </row>
    <row r="253" customFormat="false" ht="15" hidden="false" customHeight="false" outlineLevel="0" collapsed="false">
      <c r="A253" s="0" t="s">
        <v>166</v>
      </c>
      <c r="B253" s="0" t="s">
        <v>300</v>
      </c>
      <c r="C253" s="0" t="s">
        <v>105</v>
      </c>
      <c r="E253" s="0" t="n">
        <v>1</v>
      </c>
      <c r="F253" s="0" t="s">
        <v>301</v>
      </c>
      <c r="G253" s="0" t="s">
        <v>297</v>
      </c>
      <c r="H253" s="0" t="s">
        <v>300</v>
      </c>
      <c r="I253" s="0" t="s">
        <v>512</v>
      </c>
      <c r="J253" s="0" t="s">
        <v>256</v>
      </c>
      <c r="K253" s="0" t="n">
        <v>0</v>
      </c>
      <c r="L253" s="0" t="s">
        <v>172</v>
      </c>
      <c r="M253" s="0" t="n">
        <v>0</v>
      </c>
      <c r="N253" s="0" t="s">
        <v>194</v>
      </c>
      <c r="O253" s="0" t="s">
        <v>178</v>
      </c>
      <c r="P253" s="0" t="s">
        <v>174</v>
      </c>
    </row>
    <row r="254" customFormat="false" ht="15" hidden="false" customHeight="false" outlineLevel="0" collapsed="false">
      <c r="A254" s="0" t="s">
        <v>166</v>
      </c>
      <c r="B254" s="0" t="s">
        <v>302</v>
      </c>
      <c r="C254" s="0" t="s">
        <v>106</v>
      </c>
      <c r="E254" s="0" t="n">
        <v>2</v>
      </c>
      <c r="F254" s="0" t="s">
        <v>303</v>
      </c>
      <c r="G254" s="0" t="s">
        <v>297</v>
      </c>
      <c r="H254" s="0" t="s">
        <v>302</v>
      </c>
      <c r="I254" s="0" t="s">
        <v>512</v>
      </c>
      <c r="J254" s="0" t="s">
        <v>265</v>
      </c>
      <c r="K254" s="0" t="n">
        <v>0</v>
      </c>
      <c r="L254" s="0" t="s">
        <v>172</v>
      </c>
      <c r="M254" s="0" t="n">
        <v>0</v>
      </c>
      <c r="N254" s="0" t="s">
        <v>194</v>
      </c>
      <c r="O254" s="0" t="s">
        <v>178</v>
      </c>
      <c r="P254" s="0" t="s">
        <v>174</v>
      </c>
    </row>
    <row r="255" customFormat="false" ht="15" hidden="false" customHeight="false" outlineLevel="0" collapsed="false">
      <c r="A255" s="0" t="s">
        <v>166</v>
      </c>
      <c r="B255" s="0" t="s">
        <v>305</v>
      </c>
      <c r="C255" s="0" t="s">
        <v>107</v>
      </c>
      <c r="E255" s="0" t="n">
        <v>15</v>
      </c>
      <c r="F255" s="0" t="s">
        <v>306</v>
      </c>
      <c r="G255" s="0" t="s">
        <v>519</v>
      </c>
      <c r="H255" s="0" t="s">
        <v>305</v>
      </c>
      <c r="I255" s="0" t="s">
        <v>512</v>
      </c>
      <c r="J255" s="0" t="s">
        <v>256</v>
      </c>
      <c r="K255" s="0" t="n">
        <v>0</v>
      </c>
      <c r="L255" s="0" t="s">
        <v>172</v>
      </c>
      <c r="M255" s="0" t="n">
        <v>0</v>
      </c>
      <c r="N255" s="0" t="s">
        <v>194</v>
      </c>
      <c r="O255" s="0" t="s">
        <v>178</v>
      </c>
      <c r="P255" s="0" t="s">
        <v>174</v>
      </c>
    </row>
    <row r="256" customFormat="false" ht="15" hidden="false" customHeight="false" outlineLevel="0" collapsed="false">
      <c r="A256" s="0" t="s">
        <v>166</v>
      </c>
      <c r="B256" s="0" t="s">
        <v>522</v>
      </c>
      <c r="C256" s="0" t="s">
        <v>523</v>
      </c>
      <c r="E256" s="0" t="n">
        <v>16</v>
      </c>
      <c r="F256" s="0" t="s">
        <v>524</v>
      </c>
      <c r="I256" s="0" t="s">
        <v>525</v>
      </c>
      <c r="J256" s="0" t="s">
        <v>171</v>
      </c>
      <c r="K256" s="0" t="n">
        <v>0</v>
      </c>
      <c r="L256" s="0" t="s">
        <v>172</v>
      </c>
      <c r="M256" s="0" t="n">
        <v>0</v>
      </c>
      <c r="N256" s="0" t="s">
        <v>173</v>
      </c>
      <c r="O256" s="0" t="s">
        <v>174</v>
      </c>
      <c r="P256" s="0" t="s">
        <v>174</v>
      </c>
    </row>
    <row r="257" customFormat="false" ht="15" hidden="false" customHeight="false" outlineLevel="0" collapsed="false">
      <c r="A257" s="0" t="s">
        <v>166</v>
      </c>
      <c r="B257" s="0" t="s">
        <v>526</v>
      </c>
      <c r="C257" s="0" t="s">
        <v>527</v>
      </c>
      <c r="E257" s="0" t="n">
        <v>1</v>
      </c>
      <c r="F257" s="0" t="s">
        <v>528</v>
      </c>
      <c r="G257" s="0" t="s">
        <v>522</v>
      </c>
      <c r="H257" s="0" t="s">
        <v>526</v>
      </c>
      <c r="I257" s="0" t="s">
        <v>525</v>
      </c>
      <c r="J257" s="0" t="s">
        <v>171</v>
      </c>
      <c r="K257" s="0" t="n">
        <v>0</v>
      </c>
      <c r="L257" s="0" t="s">
        <v>227</v>
      </c>
      <c r="M257" s="0" t="n">
        <v>0</v>
      </c>
      <c r="N257" s="0" t="s">
        <v>173</v>
      </c>
      <c r="O257" s="0" t="s">
        <v>174</v>
      </c>
      <c r="P257" s="0" t="s">
        <v>174</v>
      </c>
    </row>
    <row r="258" customFormat="false" ht="15" hidden="false" customHeight="false" outlineLevel="0" collapsed="false">
      <c r="A258" s="0" t="s">
        <v>166</v>
      </c>
      <c r="B258" s="0" t="s">
        <v>529</v>
      </c>
      <c r="C258" s="0" t="s">
        <v>530</v>
      </c>
      <c r="E258" s="0" t="n">
        <v>1</v>
      </c>
      <c r="F258" s="0" t="s">
        <v>531</v>
      </c>
      <c r="G258" s="0" t="s">
        <v>526</v>
      </c>
      <c r="H258" s="0" t="s">
        <v>529</v>
      </c>
      <c r="I258" s="0" t="s">
        <v>525</v>
      </c>
      <c r="J258" s="0" t="s">
        <v>171</v>
      </c>
      <c r="K258" s="0" t="n">
        <v>0</v>
      </c>
      <c r="L258" s="0" t="s">
        <v>231</v>
      </c>
      <c r="M258" s="0" t="n">
        <v>0</v>
      </c>
      <c r="N258" s="0" t="s">
        <v>173</v>
      </c>
      <c r="O258" s="0" t="s">
        <v>174</v>
      </c>
      <c r="P258" s="0" t="s">
        <v>174</v>
      </c>
    </row>
    <row r="259" customFormat="false" ht="15" hidden="false" customHeight="false" outlineLevel="0" collapsed="false">
      <c r="B259" s="0" t="s">
        <v>532</v>
      </c>
      <c r="C259" s="0" t="s">
        <v>533</v>
      </c>
      <c r="E259" s="0" t="n">
        <v>2</v>
      </c>
      <c r="F259" s="0" t="s">
        <v>534</v>
      </c>
      <c r="G259" s="0" t="s">
        <v>522</v>
      </c>
      <c r="H259" s="0" t="s">
        <v>532</v>
      </c>
      <c r="I259" s="0" t="s">
        <v>525</v>
      </c>
      <c r="J259" s="0" t="s">
        <v>171</v>
      </c>
      <c r="K259" s="0" t="n">
        <v>0</v>
      </c>
      <c r="L259" s="0" t="s">
        <v>172</v>
      </c>
      <c r="M259" s="0" t="n">
        <v>0</v>
      </c>
      <c r="N259" s="0" t="s">
        <v>173</v>
      </c>
      <c r="O259" s="0" t="s">
        <v>174</v>
      </c>
      <c r="P259" s="0" t="s">
        <v>174</v>
      </c>
    </row>
    <row r="260" customFormat="false" ht="15" hidden="false" customHeight="false" outlineLevel="0" collapsed="false">
      <c r="A260" s="0" t="s">
        <v>166</v>
      </c>
    </row>
    <row r="261" customFormat="false" ht="15" hidden="false" customHeight="false" outlineLevel="0" collapsed="false">
      <c r="A261" s="0" t="s">
        <v>166</v>
      </c>
      <c r="B261" s="0" t="s">
        <v>434</v>
      </c>
      <c r="C261" s="0" t="s">
        <v>435</v>
      </c>
      <c r="E261" s="0" t="n">
        <v>2</v>
      </c>
      <c r="F261" s="0" t="s">
        <v>436</v>
      </c>
      <c r="G261" s="0" t="s">
        <v>532</v>
      </c>
      <c r="H261" s="0" t="s">
        <v>437</v>
      </c>
      <c r="I261" s="0" t="s">
        <v>525</v>
      </c>
      <c r="J261" s="0" t="s">
        <v>456</v>
      </c>
      <c r="K261" s="0" t="n">
        <v>0</v>
      </c>
      <c r="L261" s="0" t="s">
        <v>172</v>
      </c>
      <c r="M261" s="0" t="n">
        <v>0</v>
      </c>
      <c r="N261" s="0" t="s">
        <v>173</v>
      </c>
      <c r="O261" s="0" t="s">
        <v>178</v>
      </c>
      <c r="P261" s="0" t="s">
        <v>174</v>
      </c>
    </row>
    <row r="262" customFormat="false" ht="15" hidden="false" customHeight="false" outlineLevel="0" collapsed="false">
      <c r="A262" s="0" t="s">
        <v>166</v>
      </c>
      <c r="B262" s="0" t="s">
        <v>254</v>
      </c>
      <c r="C262" s="0" t="s">
        <v>91</v>
      </c>
      <c r="E262" s="0" t="n">
        <v>3</v>
      </c>
      <c r="F262" s="0" t="s">
        <v>255</v>
      </c>
      <c r="G262" s="0" t="s">
        <v>532</v>
      </c>
      <c r="H262" s="0" t="s">
        <v>254</v>
      </c>
      <c r="I262" s="0" t="s">
        <v>525</v>
      </c>
      <c r="J262" s="0" t="s">
        <v>256</v>
      </c>
      <c r="K262" s="0" t="n">
        <v>0</v>
      </c>
      <c r="L262" s="0" t="s">
        <v>172</v>
      </c>
      <c r="M262" s="0" t="n">
        <v>0</v>
      </c>
      <c r="N262" s="0" t="s">
        <v>194</v>
      </c>
      <c r="O262" s="0" t="s">
        <v>178</v>
      </c>
      <c r="P262" s="0" t="s">
        <v>174</v>
      </c>
    </row>
    <row r="263" customFormat="false" ht="15" hidden="false" customHeight="false" outlineLevel="0" collapsed="false">
      <c r="A263" s="0" t="s">
        <v>166</v>
      </c>
      <c r="B263" s="0" t="s">
        <v>257</v>
      </c>
      <c r="C263" s="0" t="s">
        <v>92</v>
      </c>
      <c r="E263" s="0" t="n">
        <v>4</v>
      </c>
      <c r="F263" s="0" t="s">
        <v>258</v>
      </c>
      <c r="G263" s="0" t="s">
        <v>532</v>
      </c>
      <c r="H263" s="0" t="s">
        <v>257</v>
      </c>
      <c r="I263" s="0" t="s">
        <v>525</v>
      </c>
      <c r="J263" s="0" t="s">
        <v>256</v>
      </c>
      <c r="K263" s="0" t="n">
        <v>0</v>
      </c>
      <c r="L263" s="0" t="s">
        <v>172</v>
      </c>
      <c r="M263" s="0" t="n">
        <v>0</v>
      </c>
      <c r="N263" s="0" t="s">
        <v>194</v>
      </c>
      <c r="O263" s="0" t="s">
        <v>178</v>
      </c>
      <c r="P263" s="0" t="s">
        <v>174</v>
      </c>
    </row>
    <row r="264" customFormat="false" ht="15" hidden="false" customHeight="false" outlineLevel="0" collapsed="false">
      <c r="A264" s="0" t="s">
        <v>166</v>
      </c>
      <c r="B264" s="0" t="s">
        <v>259</v>
      </c>
      <c r="C264" s="0" t="s">
        <v>93</v>
      </c>
      <c r="E264" s="0" t="n">
        <v>5</v>
      </c>
      <c r="F264" s="0" t="s">
        <v>260</v>
      </c>
      <c r="G264" s="0" t="s">
        <v>532</v>
      </c>
      <c r="H264" s="0" t="s">
        <v>259</v>
      </c>
      <c r="I264" s="0" t="s">
        <v>525</v>
      </c>
      <c r="J264" s="0" t="s">
        <v>256</v>
      </c>
      <c r="K264" s="0" t="n">
        <v>0</v>
      </c>
      <c r="L264" s="0" t="s">
        <v>172</v>
      </c>
      <c r="M264" s="0" t="n">
        <v>0</v>
      </c>
      <c r="N264" s="0" t="s">
        <v>194</v>
      </c>
      <c r="O264" s="0" t="s">
        <v>178</v>
      </c>
      <c r="P264" s="0" t="s">
        <v>174</v>
      </c>
    </row>
    <row r="265" customFormat="false" ht="15" hidden="false" customHeight="false" outlineLevel="0" collapsed="false">
      <c r="A265" s="0" t="s">
        <v>166</v>
      </c>
      <c r="B265" s="0" t="s">
        <v>267</v>
      </c>
      <c r="C265" s="0" t="s">
        <v>268</v>
      </c>
      <c r="E265" s="0" t="n">
        <v>8</v>
      </c>
      <c r="F265" s="0" t="s">
        <v>269</v>
      </c>
      <c r="G265" s="0" t="s">
        <v>532</v>
      </c>
      <c r="H265" s="0" t="s">
        <v>267</v>
      </c>
      <c r="I265" s="0" t="s">
        <v>525</v>
      </c>
      <c r="J265" s="0" t="s">
        <v>171</v>
      </c>
      <c r="K265" s="0" t="n">
        <v>0</v>
      </c>
      <c r="L265" s="0" t="s">
        <v>172</v>
      </c>
      <c r="M265" s="0" t="n">
        <v>0</v>
      </c>
      <c r="N265" s="0" t="s">
        <v>173</v>
      </c>
      <c r="O265" s="0" t="s">
        <v>174</v>
      </c>
      <c r="P265" s="0" t="s">
        <v>174</v>
      </c>
    </row>
    <row r="266" customFormat="false" ht="15" hidden="false" customHeight="false" outlineLevel="0" collapsed="false">
      <c r="A266" s="0" t="s">
        <v>166</v>
      </c>
      <c r="B266" s="0" t="s">
        <v>270</v>
      </c>
      <c r="C266" s="0" t="s">
        <v>96</v>
      </c>
      <c r="E266" s="0" t="n">
        <v>1</v>
      </c>
      <c r="F266" s="0" t="s">
        <v>271</v>
      </c>
      <c r="G266" s="0" t="s">
        <v>267</v>
      </c>
      <c r="H266" s="0" t="s">
        <v>270</v>
      </c>
      <c r="I266" s="0" t="s">
        <v>525</v>
      </c>
      <c r="J266" s="0" t="s">
        <v>253</v>
      </c>
      <c r="K266" s="0" t="n">
        <v>0</v>
      </c>
      <c r="L266" s="0" t="s">
        <v>172</v>
      </c>
      <c r="M266" s="0" t="n">
        <v>0</v>
      </c>
      <c r="N266" s="0" t="s">
        <v>194</v>
      </c>
      <c r="O266" s="0" t="s">
        <v>178</v>
      </c>
      <c r="P266" s="0" t="s">
        <v>174</v>
      </c>
    </row>
    <row r="267" customFormat="false" ht="15" hidden="false" customHeight="false" outlineLevel="0" collapsed="false">
      <c r="A267" s="0" t="s">
        <v>166</v>
      </c>
      <c r="B267" s="0" t="s">
        <v>273</v>
      </c>
      <c r="C267" s="0" t="s">
        <v>97</v>
      </c>
      <c r="E267" s="0" t="n">
        <v>2</v>
      </c>
      <c r="F267" s="0" t="s">
        <v>274</v>
      </c>
      <c r="G267" s="0" t="s">
        <v>267</v>
      </c>
      <c r="H267" s="0" t="s">
        <v>273</v>
      </c>
      <c r="I267" s="0" t="s">
        <v>525</v>
      </c>
      <c r="J267" s="0" t="s">
        <v>253</v>
      </c>
      <c r="K267" s="0" t="n">
        <v>0</v>
      </c>
      <c r="L267" s="0" t="s">
        <v>172</v>
      </c>
      <c r="M267" s="0" t="n">
        <v>0</v>
      </c>
      <c r="N267" s="0" t="s">
        <v>194</v>
      </c>
      <c r="O267" s="0" t="s">
        <v>178</v>
      </c>
      <c r="P267" s="0" t="s">
        <v>174</v>
      </c>
    </row>
    <row r="268" customFormat="false" ht="15" hidden="false" customHeight="false" outlineLevel="0" collapsed="false">
      <c r="A268" s="0" t="s">
        <v>166</v>
      </c>
      <c r="B268" s="0" t="s">
        <v>275</v>
      </c>
      <c r="C268" s="0" t="s">
        <v>276</v>
      </c>
      <c r="E268" s="0" t="n">
        <v>3</v>
      </c>
      <c r="F268" s="0" t="s">
        <v>277</v>
      </c>
      <c r="G268" s="0" t="s">
        <v>267</v>
      </c>
      <c r="H268" s="0" t="s">
        <v>275</v>
      </c>
      <c r="I268" s="0" t="s">
        <v>525</v>
      </c>
      <c r="J268" s="0" t="s">
        <v>253</v>
      </c>
      <c r="K268" s="0" t="n">
        <v>0</v>
      </c>
      <c r="L268" s="0" t="s">
        <v>172</v>
      </c>
      <c r="M268" s="0" t="n">
        <v>0</v>
      </c>
      <c r="N268" s="0" t="s">
        <v>194</v>
      </c>
      <c r="O268" s="0" t="s">
        <v>178</v>
      </c>
      <c r="P268" s="0" t="s">
        <v>174</v>
      </c>
    </row>
    <row r="269" customFormat="false" ht="15" hidden="false" customHeight="false" outlineLevel="0" collapsed="false">
      <c r="A269" s="0" t="s">
        <v>166</v>
      </c>
      <c r="B269" s="0" t="s">
        <v>280</v>
      </c>
      <c r="C269" s="0" t="s">
        <v>100</v>
      </c>
      <c r="E269" s="0" t="n">
        <v>9</v>
      </c>
      <c r="F269" s="0" t="s">
        <v>281</v>
      </c>
      <c r="G269" s="0" t="s">
        <v>532</v>
      </c>
      <c r="H269" s="0" t="s">
        <v>280</v>
      </c>
      <c r="I269" s="0" t="s">
        <v>525</v>
      </c>
      <c r="J269" s="0" t="s">
        <v>256</v>
      </c>
      <c r="K269" s="0" t="n">
        <v>0</v>
      </c>
      <c r="L269" s="0" t="s">
        <v>172</v>
      </c>
      <c r="M269" s="0" t="n">
        <v>0</v>
      </c>
      <c r="N269" s="0" t="s">
        <v>194</v>
      </c>
      <c r="O269" s="0" t="s">
        <v>178</v>
      </c>
      <c r="P269" s="0" t="s">
        <v>174</v>
      </c>
    </row>
    <row r="270" customFormat="false" ht="15" hidden="false" customHeight="false" outlineLevel="0" collapsed="false">
      <c r="A270" s="0" t="s">
        <v>166</v>
      </c>
      <c r="B270" s="0" t="s">
        <v>289</v>
      </c>
      <c r="C270" s="0" t="s">
        <v>290</v>
      </c>
      <c r="E270" s="0" t="n">
        <v>13</v>
      </c>
      <c r="F270" s="0" t="s">
        <v>291</v>
      </c>
      <c r="G270" s="0" t="s">
        <v>532</v>
      </c>
      <c r="H270" s="0" t="s">
        <v>289</v>
      </c>
      <c r="I270" s="0" t="s">
        <v>525</v>
      </c>
      <c r="J270" s="0" t="s">
        <v>171</v>
      </c>
      <c r="K270" s="0" t="n">
        <v>0</v>
      </c>
      <c r="L270" s="0" t="s">
        <v>172</v>
      </c>
      <c r="M270" s="0" t="n">
        <v>0</v>
      </c>
      <c r="N270" s="0" t="s">
        <v>173</v>
      </c>
      <c r="O270" s="0" t="s">
        <v>174</v>
      </c>
      <c r="P270" s="0" t="s">
        <v>174</v>
      </c>
    </row>
    <row r="271" customFormat="false" ht="15" hidden="false" customHeight="false" outlineLevel="0" collapsed="false">
      <c r="A271" s="0" t="s">
        <v>166</v>
      </c>
      <c r="B271" s="0" t="s">
        <v>292</v>
      </c>
      <c r="C271" s="0" t="s">
        <v>103</v>
      </c>
      <c r="E271" s="0" t="n">
        <v>1</v>
      </c>
      <c r="F271" s="0" t="s">
        <v>293</v>
      </c>
      <c r="G271" s="0" t="s">
        <v>289</v>
      </c>
      <c r="H271" s="0" t="s">
        <v>292</v>
      </c>
      <c r="I271" s="0" t="s">
        <v>525</v>
      </c>
      <c r="J271" s="0" t="s">
        <v>256</v>
      </c>
      <c r="K271" s="0" t="n">
        <v>0</v>
      </c>
      <c r="L271" s="0" t="s">
        <v>172</v>
      </c>
      <c r="M271" s="0" t="n">
        <v>0</v>
      </c>
      <c r="N271" s="0" t="s">
        <v>194</v>
      </c>
      <c r="O271" s="0" t="s">
        <v>178</v>
      </c>
      <c r="P271" s="0" t="s">
        <v>174</v>
      </c>
    </row>
    <row r="272" customFormat="false" ht="15" hidden="false" customHeight="false" outlineLevel="0" collapsed="false">
      <c r="A272" s="0" t="s">
        <v>166</v>
      </c>
      <c r="B272" s="0" t="s">
        <v>295</v>
      </c>
      <c r="C272" s="0" t="s">
        <v>104</v>
      </c>
      <c r="E272" s="0" t="n">
        <v>2</v>
      </c>
      <c r="F272" s="0" t="s">
        <v>414</v>
      </c>
      <c r="G272" s="0" t="s">
        <v>289</v>
      </c>
      <c r="H272" s="0" t="s">
        <v>295</v>
      </c>
      <c r="I272" s="0" t="s">
        <v>525</v>
      </c>
      <c r="J272" s="0" t="s">
        <v>265</v>
      </c>
      <c r="K272" s="0" t="n">
        <v>0</v>
      </c>
      <c r="L272" s="0" t="s">
        <v>172</v>
      </c>
      <c r="M272" s="0" t="n">
        <v>0</v>
      </c>
      <c r="N272" s="0" t="s">
        <v>194</v>
      </c>
      <c r="O272" s="0" t="s">
        <v>178</v>
      </c>
      <c r="P272" s="0" t="s">
        <v>174</v>
      </c>
    </row>
    <row r="273" customFormat="false" ht="15" hidden="false" customHeight="false" outlineLevel="0" collapsed="false">
      <c r="A273" s="0" t="s">
        <v>166</v>
      </c>
      <c r="B273" s="0" t="s">
        <v>297</v>
      </c>
      <c r="C273" s="0" t="s">
        <v>298</v>
      </c>
      <c r="E273" s="0" t="n">
        <v>14</v>
      </c>
      <c r="F273" s="0" t="s">
        <v>299</v>
      </c>
      <c r="G273" s="0" t="s">
        <v>532</v>
      </c>
      <c r="H273" s="0" t="s">
        <v>297</v>
      </c>
      <c r="I273" s="0" t="s">
        <v>525</v>
      </c>
      <c r="J273" s="0" t="s">
        <v>171</v>
      </c>
      <c r="K273" s="0" t="n">
        <v>0</v>
      </c>
      <c r="L273" s="0" t="s">
        <v>172</v>
      </c>
      <c r="M273" s="0" t="n">
        <v>0</v>
      </c>
      <c r="N273" s="0" t="s">
        <v>173</v>
      </c>
      <c r="O273" s="0" t="s">
        <v>174</v>
      </c>
      <c r="P273" s="0" t="s">
        <v>174</v>
      </c>
    </row>
    <row r="274" customFormat="false" ht="15" hidden="false" customHeight="false" outlineLevel="0" collapsed="false">
      <c r="A274" s="0" t="s">
        <v>166</v>
      </c>
      <c r="B274" s="0" t="s">
        <v>300</v>
      </c>
      <c r="C274" s="0" t="s">
        <v>105</v>
      </c>
      <c r="E274" s="0" t="n">
        <v>1</v>
      </c>
      <c r="F274" s="0" t="s">
        <v>301</v>
      </c>
      <c r="G274" s="0" t="s">
        <v>297</v>
      </c>
      <c r="H274" s="0" t="s">
        <v>300</v>
      </c>
      <c r="I274" s="0" t="s">
        <v>525</v>
      </c>
      <c r="J274" s="0" t="s">
        <v>256</v>
      </c>
      <c r="K274" s="0" t="n">
        <v>0</v>
      </c>
      <c r="L274" s="0" t="s">
        <v>172</v>
      </c>
      <c r="M274" s="0" t="n">
        <v>0</v>
      </c>
      <c r="N274" s="0" t="s">
        <v>194</v>
      </c>
      <c r="O274" s="0" t="s">
        <v>178</v>
      </c>
      <c r="P274" s="0" t="s">
        <v>174</v>
      </c>
    </row>
    <row r="275" customFormat="false" ht="15" hidden="false" customHeight="false" outlineLevel="0" collapsed="false">
      <c r="A275" s="0" t="s">
        <v>166</v>
      </c>
      <c r="B275" s="0" t="s">
        <v>302</v>
      </c>
      <c r="C275" s="0" t="s">
        <v>106</v>
      </c>
      <c r="E275" s="0" t="n">
        <v>2</v>
      </c>
      <c r="F275" s="0" t="s">
        <v>303</v>
      </c>
      <c r="G275" s="0" t="s">
        <v>297</v>
      </c>
      <c r="H275" s="0" t="s">
        <v>302</v>
      </c>
      <c r="I275" s="0" t="s">
        <v>525</v>
      </c>
      <c r="J275" s="0" t="s">
        <v>265</v>
      </c>
      <c r="K275" s="0" t="n">
        <v>0</v>
      </c>
      <c r="L275" s="0" t="s">
        <v>172</v>
      </c>
      <c r="M275" s="0" t="n">
        <v>0</v>
      </c>
      <c r="N275" s="0" t="s">
        <v>194</v>
      </c>
      <c r="O275" s="0" t="s">
        <v>178</v>
      </c>
      <c r="P275" s="0" t="s">
        <v>174</v>
      </c>
    </row>
    <row r="276" customFormat="false" ht="15" hidden="false" customHeight="false" outlineLevel="0" collapsed="false">
      <c r="A276" s="0" t="s">
        <v>166</v>
      </c>
      <c r="B276" s="0" t="s">
        <v>305</v>
      </c>
      <c r="C276" s="0" t="s">
        <v>107</v>
      </c>
      <c r="E276" s="0" t="n">
        <v>15</v>
      </c>
      <c r="F276" s="0" t="s">
        <v>306</v>
      </c>
      <c r="G276" s="0" t="s">
        <v>532</v>
      </c>
      <c r="H276" s="0" t="s">
        <v>305</v>
      </c>
      <c r="I276" s="0" t="s">
        <v>525</v>
      </c>
      <c r="J276" s="0" t="s">
        <v>256</v>
      </c>
      <c r="K276" s="0" t="n">
        <v>0</v>
      </c>
      <c r="L276" s="0" t="s">
        <v>172</v>
      </c>
      <c r="M276" s="0" t="n">
        <v>0</v>
      </c>
      <c r="N276" s="0" t="s">
        <v>194</v>
      </c>
      <c r="O276" s="0" t="s">
        <v>178</v>
      </c>
      <c r="P276" s="0" t="s">
        <v>174</v>
      </c>
    </row>
    <row r="277" customFormat="false" ht="15" hidden="false" customHeight="false" outlineLevel="0" collapsed="false">
      <c r="A277" s="0" t="s">
        <v>166</v>
      </c>
      <c r="B277" s="0" t="s">
        <v>535</v>
      </c>
      <c r="C277" s="0" t="s">
        <v>536</v>
      </c>
      <c r="F277" s="0" t="s">
        <v>537</v>
      </c>
      <c r="H277" s="0" t="s">
        <v>535</v>
      </c>
      <c r="I277" s="0" t="s">
        <v>538</v>
      </c>
      <c r="J277" s="0" t="s">
        <v>171</v>
      </c>
      <c r="K277" s="0" t="n">
        <v>0</v>
      </c>
      <c r="L277" s="0" t="s">
        <v>172</v>
      </c>
      <c r="M277" s="0" t="n">
        <v>0</v>
      </c>
      <c r="N277" s="0" t="s">
        <v>173</v>
      </c>
      <c r="O277" s="0" t="s">
        <v>174</v>
      </c>
      <c r="P277" s="0" t="s">
        <v>174</v>
      </c>
    </row>
    <row r="278" customFormat="false" ht="15" hidden="false" customHeight="false" outlineLevel="0" collapsed="false">
      <c r="A278" s="0" t="s">
        <v>166</v>
      </c>
      <c r="B278" s="0" t="s">
        <v>539</v>
      </c>
      <c r="C278" s="0" t="s">
        <v>540</v>
      </c>
      <c r="E278" s="0" t="n">
        <v>1</v>
      </c>
      <c r="F278" s="0" t="s">
        <v>541</v>
      </c>
      <c r="G278" s="0" t="s">
        <v>535</v>
      </c>
      <c r="H278" s="0" t="s">
        <v>539</v>
      </c>
      <c r="I278" s="0" t="s">
        <v>538</v>
      </c>
      <c r="J278" s="0" t="s">
        <v>171</v>
      </c>
      <c r="K278" s="0" t="n">
        <v>0</v>
      </c>
      <c r="L278" s="0" t="s">
        <v>227</v>
      </c>
      <c r="M278" s="0" t="n">
        <v>0</v>
      </c>
      <c r="N278" s="0" t="s">
        <v>173</v>
      </c>
      <c r="O278" s="0" t="s">
        <v>174</v>
      </c>
      <c r="P278" s="0" t="s">
        <v>174</v>
      </c>
    </row>
    <row r="279" customFormat="false" ht="15" hidden="false" customHeight="false" outlineLevel="0" collapsed="false">
      <c r="A279" s="0" t="s">
        <v>166</v>
      </c>
      <c r="B279" s="0" t="s">
        <v>542</v>
      </c>
      <c r="C279" s="0" t="s">
        <v>543</v>
      </c>
      <c r="E279" s="0" t="n">
        <v>1</v>
      </c>
      <c r="F279" s="0" t="s">
        <v>544</v>
      </c>
      <c r="G279" s="0" t="s">
        <v>539</v>
      </c>
      <c r="H279" s="0" t="s">
        <v>542</v>
      </c>
      <c r="I279" s="0" t="s">
        <v>538</v>
      </c>
      <c r="J279" s="0" t="s">
        <v>171</v>
      </c>
      <c r="K279" s="0" t="n">
        <v>0</v>
      </c>
      <c r="L279" s="0" t="s">
        <v>231</v>
      </c>
      <c r="M279" s="0" t="n">
        <v>0</v>
      </c>
      <c r="N279" s="0" t="s">
        <v>173</v>
      </c>
      <c r="O279" s="0" t="s">
        <v>174</v>
      </c>
      <c r="P279" s="0" t="s">
        <v>174</v>
      </c>
    </row>
    <row r="280" customFormat="false" ht="15" hidden="false" customHeight="false" outlineLevel="0" collapsed="false">
      <c r="B280" s="0" t="s">
        <v>545</v>
      </c>
      <c r="C280" s="0" t="s">
        <v>546</v>
      </c>
      <c r="E280" s="0" t="n">
        <v>2</v>
      </c>
      <c r="F280" s="0" t="s">
        <v>547</v>
      </c>
      <c r="G280" s="0" t="s">
        <v>535</v>
      </c>
      <c r="H280" s="0" t="s">
        <v>545</v>
      </c>
      <c r="I280" s="0" t="s">
        <v>538</v>
      </c>
      <c r="J280" s="0" t="s">
        <v>171</v>
      </c>
      <c r="K280" s="0" t="n">
        <v>0</v>
      </c>
      <c r="L280" s="0" t="s">
        <v>172</v>
      </c>
      <c r="M280" s="0" t="n">
        <v>0</v>
      </c>
      <c r="N280" s="0" t="s">
        <v>173</v>
      </c>
      <c r="O280" s="0" t="s">
        <v>174</v>
      </c>
      <c r="P280" s="0" t="s">
        <v>174</v>
      </c>
    </row>
    <row r="281" customFormat="false" ht="15" hidden="false" customHeight="false" outlineLevel="0" collapsed="false">
      <c r="A281" s="0" t="s">
        <v>166</v>
      </c>
    </row>
    <row r="282" customFormat="false" ht="15" hidden="false" customHeight="false" outlineLevel="0" collapsed="false">
      <c r="A282" s="0" t="s">
        <v>166</v>
      </c>
      <c r="B282" s="0" t="s">
        <v>434</v>
      </c>
      <c r="C282" s="0" t="s">
        <v>435</v>
      </c>
      <c r="E282" s="0" t="n">
        <v>2</v>
      </c>
      <c r="F282" s="0" t="s">
        <v>436</v>
      </c>
      <c r="G282" s="0" t="s">
        <v>545</v>
      </c>
      <c r="H282" s="0" t="s">
        <v>437</v>
      </c>
      <c r="I282" s="0" t="s">
        <v>538</v>
      </c>
      <c r="J282" s="0" t="s">
        <v>456</v>
      </c>
      <c r="K282" s="0" t="n">
        <v>0</v>
      </c>
      <c r="L282" s="0" t="s">
        <v>172</v>
      </c>
      <c r="M282" s="0" t="n">
        <v>0</v>
      </c>
      <c r="N282" s="0" t="s">
        <v>173</v>
      </c>
      <c r="O282" s="0" t="s">
        <v>178</v>
      </c>
      <c r="P282" s="0" t="s">
        <v>174</v>
      </c>
    </row>
    <row r="283" customFormat="false" ht="15" hidden="false" customHeight="false" outlineLevel="0" collapsed="false">
      <c r="A283" s="0" t="s">
        <v>166</v>
      </c>
      <c r="B283" s="0" t="s">
        <v>254</v>
      </c>
      <c r="C283" s="0" t="s">
        <v>91</v>
      </c>
      <c r="E283" s="0" t="n">
        <v>3</v>
      </c>
      <c r="F283" s="0" t="s">
        <v>255</v>
      </c>
      <c r="G283" s="0" t="s">
        <v>545</v>
      </c>
      <c r="H283" s="0" t="s">
        <v>254</v>
      </c>
      <c r="I283" s="0" t="s">
        <v>538</v>
      </c>
      <c r="J283" s="0" t="s">
        <v>256</v>
      </c>
      <c r="K283" s="0" t="n">
        <v>0</v>
      </c>
      <c r="L283" s="0" t="s">
        <v>172</v>
      </c>
      <c r="M283" s="0" t="n">
        <v>0</v>
      </c>
      <c r="N283" s="0" t="s">
        <v>194</v>
      </c>
      <c r="O283" s="0" t="s">
        <v>178</v>
      </c>
      <c r="P283" s="0" t="s">
        <v>174</v>
      </c>
    </row>
    <row r="284" customFormat="false" ht="15" hidden="false" customHeight="false" outlineLevel="0" collapsed="false">
      <c r="A284" s="0" t="s">
        <v>166</v>
      </c>
      <c r="B284" s="0" t="s">
        <v>257</v>
      </c>
      <c r="C284" s="0" t="s">
        <v>92</v>
      </c>
      <c r="E284" s="0" t="n">
        <v>4</v>
      </c>
      <c r="F284" s="0" t="s">
        <v>258</v>
      </c>
      <c r="G284" s="0" t="s">
        <v>545</v>
      </c>
      <c r="H284" s="0" t="s">
        <v>257</v>
      </c>
      <c r="I284" s="0" t="s">
        <v>538</v>
      </c>
      <c r="J284" s="0" t="s">
        <v>256</v>
      </c>
      <c r="K284" s="0" t="n">
        <v>0</v>
      </c>
      <c r="L284" s="0" t="s">
        <v>172</v>
      </c>
      <c r="M284" s="0" t="n">
        <v>0</v>
      </c>
      <c r="N284" s="0" t="s">
        <v>194</v>
      </c>
      <c r="O284" s="0" t="s">
        <v>178</v>
      </c>
      <c r="P284" s="0" t="s">
        <v>174</v>
      </c>
    </row>
    <row r="285" customFormat="false" ht="15" hidden="false" customHeight="false" outlineLevel="0" collapsed="false">
      <c r="A285" s="0" t="s">
        <v>166</v>
      </c>
      <c r="B285" s="0" t="s">
        <v>259</v>
      </c>
      <c r="C285" s="0" t="s">
        <v>93</v>
      </c>
      <c r="E285" s="0" t="n">
        <v>5</v>
      </c>
      <c r="F285" s="0" t="s">
        <v>260</v>
      </c>
      <c r="G285" s="0" t="s">
        <v>545</v>
      </c>
      <c r="H285" s="0" t="s">
        <v>259</v>
      </c>
      <c r="I285" s="0" t="s">
        <v>538</v>
      </c>
      <c r="J285" s="0" t="s">
        <v>256</v>
      </c>
      <c r="K285" s="0" t="n">
        <v>0</v>
      </c>
      <c r="L285" s="0" t="s">
        <v>172</v>
      </c>
      <c r="M285" s="0" t="n">
        <v>0</v>
      </c>
      <c r="N285" s="0" t="s">
        <v>194</v>
      </c>
      <c r="O285" s="0" t="s">
        <v>178</v>
      </c>
      <c r="P285" s="0" t="s">
        <v>174</v>
      </c>
    </row>
    <row r="286" customFormat="false" ht="15" hidden="false" customHeight="false" outlineLevel="0" collapsed="false">
      <c r="A286" s="0" t="s">
        <v>166</v>
      </c>
      <c r="B286" s="0" t="s">
        <v>267</v>
      </c>
      <c r="C286" s="0" t="s">
        <v>268</v>
      </c>
      <c r="E286" s="0" t="n">
        <v>8</v>
      </c>
      <c r="F286" s="0" t="s">
        <v>269</v>
      </c>
      <c r="G286" s="0" t="s">
        <v>545</v>
      </c>
      <c r="H286" s="0" t="s">
        <v>267</v>
      </c>
      <c r="I286" s="0" t="s">
        <v>538</v>
      </c>
      <c r="J286" s="0" t="s">
        <v>171</v>
      </c>
      <c r="K286" s="0" t="n">
        <v>0</v>
      </c>
      <c r="L286" s="0" t="s">
        <v>172</v>
      </c>
      <c r="M286" s="0" t="n">
        <v>0</v>
      </c>
      <c r="N286" s="0" t="s">
        <v>173</v>
      </c>
      <c r="O286" s="0" t="s">
        <v>174</v>
      </c>
      <c r="P286" s="0" t="s">
        <v>174</v>
      </c>
    </row>
    <row r="287" customFormat="false" ht="15" hidden="false" customHeight="false" outlineLevel="0" collapsed="false">
      <c r="A287" s="0" t="s">
        <v>166</v>
      </c>
      <c r="B287" s="0" t="s">
        <v>270</v>
      </c>
      <c r="C287" s="0" t="s">
        <v>96</v>
      </c>
      <c r="E287" s="0" t="n">
        <v>1</v>
      </c>
      <c r="F287" s="0" t="s">
        <v>271</v>
      </c>
      <c r="G287" s="0" t="s">
        <v>267</v>
      </c>
      <c r="H287" s="0" t="s">
        <v>270</v>
      </c>
      <c r="I287" s="0" t="s">
        <v>538</v>
      </c>
      <c r="J287" s="0" t="s">
        <v>253</v>
      </c>
      <c r="K287" s="0" t="n">
        <v>0</v>
      </c>
      <c r="L287" s="0" t="s">
        <v>172</v>
      </c>
      <c r="M287" s="0" t="n">
        <v>0</v>
      </c>
      <c r="N287" s="0" t="s">
        <v>194</v>
      </c>
      <c r="O287" s="0" t="s">
        <v>178</v>
      </c>
      <c r="P287" s="0" t="s">
        <v>174</v>
      </c>
    </row>
    <row r="288" customFormat="false" ht="15" hidden="false" customHeight="false" outlineLevel="0" collapsed="false">
      <c r="A288" s="0" t="s">
        <v>166</v>
      </c>
      <c r="B288" s="0" t="s">
        <v>273</v>
      </c>
      <c r="C288" s="0" t="s">
        <v>97</v>
      </c>
      <c r="E288" s="0" t="n">
        <v>2</v>
      </c>
      <c r="F288" s="0" t="s">
        <v>274</v>
      </c>
      <c r="G288" s="0" t="s">
        <v>267</v>
      </c>
      <c r="H288" s="0" t="s">
        <v>273</v>
      </c>
      <c r="I288" s="0" t="s">
        <v>538</v>
      </c>
      <c r="J288" s="0" t="s">
        <v>253</v>
      </c>
      <c r="K288" s="0" t="n">
        <v>0</v>
      </c>
      <c r="L288" s="0" t="s">
        <v>172</v>
      </c>
      <c r="M288" s="0" t="n">
        <v>0</v>
      </c>
      <c r="N288" s="0" t="s">
        <v>194</v>
      </c>
      <c r="O288" s="0" t="s">
        <v>178</v>
      </c>
      <c r="P288" s="0" t="s">
        <v>174</v>
      </c>
    </row>
    <row r="289" customFormat="false" ht="15" hidden="false" customHeight="false" outlineLevel="0" collapsed="false">
      <c r="A289" s="0" t="s">
        <v>166</v>
      </c>
      <c r="B289" s="0" t="s">
        <v>275</v>
      </c>
      <c r="C289" s="0" t="s">
        <v>276</v>
      </c>
      <c r="E289" s="0" t="n">
        <v>3</v>
      </c>
      <c r="F289" s="0" t="s">
        <v>277</v>
      </c>
      <c r="G289" s="0" t="s">
        <v>267</v>
      </c>
      <c r="H289" s="0" t="s">
        <v>275</v>
      </c>
      <c r="I289" s="0" t="s">
        <v>538</v>
      </c>
      <c r="J289" s="0" t="s">
        <v>253</v>
      </c>
      <c r="K289" s="0" t="n">
        <v>0</v>
      </c>
      <c r="L289" s="0" t="s">
        <v>172</v>
      </c>
      <c r="M289" s="0" t="n">
        <v>0</v>
      </c>
      <c r="N289" s="0" t="s">
        <v>194</v>
      </c>
      <c r="O289" s="0" t="s">
        <v>178</v>
      </c>
      <c r="P289" s="0" t="s">
        <v>174</v>
      </c>
    </row>
    <row r="290" customFormat="false" ht="15" hidden="false" customHeight="false" outlineLevel="0" collapsed="false">
      <c r="A290" s="0" t="s">
        <v>166</v>
      </c>
      <c r="B290" s="0" t="s">
        <v>280</v>
      </c>
      <c r="C290" s="0" t="s">
        <v>100</v>
      </c>
      <c r="E290" s="0" t="n">
        <v>9</v>
      </c>
      <c r="F290" s="0" t="s">
        <v>281</v>
      </c>
      <c r="G290" s="0" t="s">
        <v>545</v>
      </c>
      <c r="H290" s="0" t="s">
        <v>280</v>
      </c>
      <c r="I290" s="0" t="s">
        <v>538</v>
      </c>
      <c r="J290" s="0" t="s">
        <v>256</v>
      </c>
      <c r="K290" s="0" t="n">
        <v>0</v>
      </c>
      <c r="L290" s="0" t="s">
        <v>172</v>
      </c>
      <c r="M290" s="0" t="n">
        <v>0</v>
      </c>
      <c r="N290" s="0" t="s">
        <v>194</v>
      </c>
      <c r="O290" s="0" t="s">
        <v>178</v>
      </c>
      <c r="P290" s="0" t="s">
        <v>174</v>
      </c>
    </row>
    <row r="291" customFormat="false" ht="15" hidden="false" customHeight="false" outlineLevel="0" collapsed="false">
      <c r="A291" s="0" t="s">
        <v>166</v>
      </c>
      <c r="B291" s="0" t="s">
        <v>289</v>
      </c>
      <c r="C291" s="0" t="s">
        <v>290</v>
      </c>
      <c r="E291" s="0" t="n">
        <v>13</v>
      </c>
      <c r="F291" s="0" t="s">
        <v>291</v>
      </c>
      <c r="G291" s="0" t="s">
        <v>545</v>
      </c>
      <c r="H291" s="0" t="s">
        <v>289</v>
      </c>
      <c r="I291" s="0" t="s">
        <v>538</v>
      </c>
      <c r="J291" s="0" t="s">
        <v>171</v>
      </c>
      <c r="K291" s="0" t="n">
        <v>0</v>
      </c>
      <c r="L291" s="0" t="s">
        <v>172</v>
      </c>
      <c r="M291" s="0" t="n">
        <v>0</v>
      </c>
      <c r="N291" s="0" t="s">
        <v>173</v>
      </c>
      <c r="O291" s="0" t="s">
        <v>174</v>
      </c>
      <c r="P291" s="0" t="s">
        <v>174</v>
      </c>
    </row>
    <row r="292" customFormat="false" ht="15" hidden="false" customHeight="false" outlineLevel="0" collapsed="false">
      <c r="A292" s="0" t="s">
        <v>166</v>
      </c>
      <c r="B292" s="0" t="s">
        <v>292</v>
      </c>
      <c r="C292" s="0" t="s">
        <v>103</v>
      </c>
      <c r="E292" s="0" t="n">
        <v>1</v>
      </c>
      <c r="F292" s="0" t="s">
        <v>293</v>
      </c>
      <c r="G292" s="0" t="s">
        <v>289</v>
      </c>
      <c r="H292" s="0" t="s">
        <v>292</v>
      </c>
      <c r="I292" s="0" t="s">
        <v>538</v>
      </c>
      <c r="J292" s="0" t="s">
        <v>256</v>
      </c>
      <c r="K292" s="0" t="n">
        <v>0</v>
      </c>
      <c r="L292" s="0" t="s">
        <v>172</v>
      </c>
      <c r="M292" s="0" t="n">
        <v>0</v>
      </c>
      <c r="N292" s="0" t="s">
        <v>194</v>
      </c>
      <c r="O292" s="0" t="s">
        <v>178</v>
      </c>
      <c r="P292" s="0" t="s">
        <v>174</v>
      </c>
    </row>
    <row r="293" customFormat="false" ht="15" hidden="false" customHeight="false" outlineLevel="0" collapsed="false">
      <c r="A293" s="0" t="s">
        <v>166</v>
      </c>
      <c r="B293" s="0" t="s">
        <v>295</v>
      </c>
      <c r="C293" s="0" t="s">
        <v>104</v>
      </c>
      <c r="E293" s="0" t="n">
        <v>2</v>
      </c>
      <c r="F293" s="0" t="s">
        <v>414</v>
      </c>
      <c r="G293" s="0" t="s">
        <v>289</v>
      </c>
      <c r="H293" s="0" t="s">
        <v>295</v>
      </c>
      <c r="I293" s="0" t="s">
        <v>538</v>
      </c>
      <c r="J293" s="0" t="s">
        <v>265</v>
      </c>
      <c r="K293" s="0" t="n">
        <v>0</v>
      </c>
      <c r="L293" s="0" t="s">
        <v>172</v>
      </c>
      <c r="M293" s="0" t="n">
        <v>0</v>
      </c>
      <c r="N293" s="0" t="s">
        <v>194</v>
      </c>
      <c r="O293" s="0" t="s">
        <v>178</v>
      </c>
      <c r="P293" s="0" t="s">
        <v>174</v>
      </c>
    </row>
    <row r="294" customFormat="false" ht="15" hidden="false" customHeight="false" outlineLevel="0" collapsed="false">
      <c r="A294" s="0" t="s">
        <v>166</v>
      </c>
      <c r="B294" s="0" t="s">
        <v>297</v>
      </c>
      <c r="C294" s="0" t="s">
        <v>298</v>
      </c>
      <c r="E294" s="0" t="n">
        <v>14</v>
      </c>
      <c r="F294" s="0" t="s">
        <v>299</v>
      </c>
      <c r="G294" s="0" t="s">
        <v>545</v>
      </c>
      <c r="H294" s="0" t="s">
        <v>297</v>
      </c>
      <c r="I294" s="0" t="s">
        <v>538</v>
      </c>
      <c r="J294" s="0" t="s">
        <v>171</v>
      </c>
      <c r="K294" s="0" t="n">
        <v>0</v>
      </c>
      <c r="L294" s="0" t="s">
        <v>172</v>
      </c>
      <c r="M294" s="0" t="n">
        <v>0</v>
      </c>
      <c r="N294" s="0" t="s">
        <v>173</v>
      </c>
      <c r="O294" s="0" t="s">
        <v>174</v>
      </c>
      <c r="P294" s="0" t="s">
        <v>174</v>
      </c>
    </row>
    <row r="295" customFormat="false" ht="15" hidden="false" customHeight="false" outlineLevel="0" collapsed="false">
      <c r="A295" s="0" t="s">
        <v>166</v>
      </c>
      <c r="B295" s="0" t="s">
        <v>300</v>
      </c>
      <c r="C295" s="0" t="s">
        <v>105</v>
      </c>
      <c r="E295" s="0" t="n">
        <v>1</v>
      </c>
      <c r="F295" s="0" t="s">
        <v>301</v>
      </c>
      <c r="G295" s="0" t="s">
        <v>297</v>
      </c>
      <c r="H295" s="0" t="s">
        <v>300</v>
      </c>
      <c r="I295" s="0" t="s">
        <v>538</v>
      </c>
      <c r="J295" s="0" t="s">
        <v>256</v>
      </c>
      <c r="K295" s="0" t="n">
        <v>0</v>
      </c>
      <c r="L295" s="0" t="s">
        <v>172</v>
      </c>
      <c r="M295" s="0" t="n">
        <v>0</v>
      </c>
      <c r="N295" s="0" t="s">
        <v>194</v>
      </c>
      <c r="O295" s="0" t="s">
        <v>178</v>
      </c>
      <c r="P295" s="0" t="s">
        <v>174</v>
      </c>
    </row>
    <row r="296" customFormat="false" ht="15" hidden="false" customHeight="false" outlineLevel="0" collapsed="false">
      <c r="A296" s="0" t="s">
        <v>166</v>
      </c>
      <c r="B296" s="0" t="s">
        <v>302</v>
      </c>
      <c r="C296" s="0" t="s">
        <v>106</v>
      </c>
      <c r="E296" s="0" t="n">
        <v>2</v>
      </c>
      <c r="F296" s="0" t="s">
        <v>303</v>
      </c>
      <c r="G296" s="0" t="s">
        <v>297</v>
      </c>
      <c r="H296" s="0" t="s">
        <v>302</v>
      </c>
      <c r="I296" s="0" t="s">
        <v>538</v>
      </c>
      <c r="J296" s="0" t="s">
        <v>265</v>
      </c>
      <c r="K296" s="0" t="n">
        <v>0</v>
      </c>
      <c r="L296" s="0" t="s">
        <v>172</v>
      </c>
      <c r="M296" s="0" t="n">
        <v>0</v>
      </c>
      <c r="N296" s="0" t="s">
        <v>194</v>
      </c>
      <c r="O296" s="0" t="s">
        <v>178</v>
      </c>
      <c r="P296" s="0" t="s">
        <v>174</v>
      </c>
    </row>
    <row r="297" customFormat="false" ht="15" hidden="false" customHeight="false" outlineLevel="0" collapsed="false">
      <c r="A297" s="0" t="s">
        <v>166</v>
      </c>
      <c r="B297" s="0" t="s">
        <v>305</v>
      </c>
      <c r="C297" s="0" t="s">
        <v>107</v>
      </c>
      <c r="E297" s="0" t="n">
        <v>15</v>
      </c>
      <c r="F297" s="0" t="s">
        <v>306</v>
      </c>
      <c r="G297" s="0" t="s">
        <v>545</v>
      </c>
      <c r="H297" s="0" t="s">
        <v>305</v>
      </c>
      <c r="I297" s="0" t="s">
        <v>538</v>
      </c>
      <c r="J297" s="0" t="s">
        <v>256</v>
      </c>
      <c r="K297" s="0" t="n">
        <v>0</v>
      </c>
      <c r="L297" s="0" t="s">
        <v>172</v>
      </c>
      <c r="M297" s="0" t="n">
        <v>0</v>
      </c>
      <c r="N297" s="0" t="s">
        <v>194</v>
      </c>
      <c r="O297" s="0" t="s">
        <v>178</v>
      </c>
      <c r="P297" s="0" t="s">
        <v>174</v>
      </c>
    </row>
    <row r="298" customFormat="false" ht="15" hidden="false" customHeight="false" outlineLevel="0" collapsed="false">
      <c r="A298" s="0" t="s">
        <v>166</v>
      </c>
      <c r="B298" s="0" t="s">
        <v>548</v>
      </c>
      <c r="C298" s="0" t="s">
        <v>549</v>
      </c>
      <c r="E298" s="0" t="n">
        <v>16</v>
      </c>
      <c r="F298" s="0" t="s">
        <v>550</v>
      </c>
      <c r="I298" s="0" t="s">
        <v>551</v>
      </c>
      <c r="J298" s="0" t="s">
        <v>171</v>
      </c>
      <c r="K298" s="0" t="n">
        <v>0</v>
      </c>
      <c r="L298" s="0" t="s">
        <v>172</v>
      </c>
      <c r="M298" s="0" t="n">
        <v>0</v>
      </c>
      <c r="N298" s="0" t="s">
        <v>173</v>
      </c>
      <c r="O298" s="0" t="s">
        <v>174</v>
      </c>
      <c r="P298" s="0" t="s">
        <v>174</v>
      </c>
    </row>
    <row r="299" customFormat="false" ht="15" hidden="false" customHeight="false" outlineLevel="0" collapsed="false">
      <c r="A299" s="0" t="s">
        <v>166</v>
      </c>
      <c r="B299" s="0" t="s">
        <v>552</v>
      </c>
      <c r="C299" s="0" t="s">
        <v>553</v>
      </c>
      <c r="E299" s="0" t="n">
        <v>1</v>
      </c>
      <c r="F299" s="0" t="s">
        <v>554</v>
      </c>
      <c r="G299" s="0" t="s">
        <v>548</v>
      </c>
      <c r="H299" s="0" t="s">
        <v>552</v>
      </c>
      <c r="I299" s="0" t="s">
        <v>551</v>
      </c>
      <c r="J299" s="0" t="s">
        <v>171</v>
      </c>
      <c r="K299" s="0" t="n">
        <v>0</v>
      </c>
      <c r="L299" s="0" t="s">
        <v>227</v>
      </c>
      <c r="M299" s="0" t="n">
        <v>0</v>
      </c>
      <c r="N299" s="0" t="s">
        <v>173</v>
      </c>
      <c r="O299" s="0" t="s">
        <v>174</v>
      </c>
      <c r="P299" s="0" t="s">
        <v>174</v>
      </c>
    </row>
    <row r="300" customFormat="false" ht="15" hidden="false" customHeight="false" outlineLevel="0" collapsed="false">
      <c r="A300" s="0" t="s">
        <v>166</v>
      </c>
      <c r="B300" s="0" t="s">
        <v>555</v>
      </c>
      <c r="C300" s="0" t="s">
        <v>556</v>
      </c>
      <c r="E300" s="0" t="n">
        <v>1</v>
      </c>
      <c r="F300" s="0" t="s">
        <v>557</v>
      </c>
      <c r="G300" s="0" t="s">
        <v>552</v>
      </c>
      <c r="H300" s="0" t="s">
        <v>555</v>
      </c>
      <c r="I300" s="0" t="s">
        <v>551</v>
      </c>
      <c r="J300" s="0" t="s">
        <v>171</v>
      </c>
      <c r="K300" s="0" t="n">
        <v>0</v>
      </c>
      <c r="L300" s="0" t="s">
        <v>231</v>
      </c>
      <c r="M300" s="0" t="n">
        <v>0</v>
      </c>
      <c r="N300" s="0" t="s">
        <v>173</v>
      </c>
      <c r="O300" s="0" t="s">
        <v>174</v>
      </c>
      <c r="P300" s="0" t="s">
        <v>174</v>
      </c>
    </row>
    <row r="301" customFormat="false" ht="15" hidden="false" customHeight="false" outlineLevel="0" collapsed="false">
      <c r="B301" s="0" t="s">
        <v>558</v>
      </c>
      <c r="C301" s="0" t="s">
        <v>559</v>
      </c>
      <c r="E301" s="0" t="n">
        <v>2</v>
      </c>
      <c r="F301" s="0" t="s">
        <v>560</v>
      </c>
      <c r="G301" s="0" t="s">
        <v>548</v>
      </c>
      <c r="H301" s="0" t="s">
        <v>558</v>
      </c>
      <c r="I301" s="0" t="s">
        <v>551</v>
      </c>
      <c r="J301" s="0" t="s">
        <v>171</v>
      </c>
      <c r="K301" s="0" t="n">
        <v>0</v>
      </c>
      <c r="L301" s="0" t="s">
        <v>172</v>
      </c>
      <c r="M301" s="0" t="n">
        <v>0</v>
      </c>
      <c r="N301" s="0" t="s">
        <v>173</v>
      </c>
      <c r="O301" s="0" t="s">
        <v>174</v>
      </c>
      <c r="P301" s="0" t="s">
        <v>174</v>
      </c>
    </row>
    <row r="302" customFormat="false" ht="15" hidden="false" customHeight="false" outlineLevel="0" collapsed="false">
      <c r="A302" s="0" t="s">
        <v>166</v>
      </c>
    </row>
    <row r="303" customFormat="false" ht="15" hidden="false" customHeight="false" outlineLevel="0" collapsed="false">
      <c r="A303" s="0" t="s">
        <v>166</v>
      </c>
      <c r="B303" s="0" t="s">
        <v>434</v>
      </c>
      <c r="C303" s="0" t="s">
        <v>435</v>
      </c>
      <c r="E303" s="0" t="n">
        <v>2</v>
      </c>
      <c r="F303" s="0" t="s">
        <v>436</v>
      </c>
      <c r="G303" s="0" t="s">
        <v>558</v>
      </c>
      <c r="H303" s="0" t="s">
        <v>437</v>
      </c>
      <c r="I303" s="0" t="s">
        <v>551</v>
      </c>
      <c r="J303" s="0" t="s">
        <v>456</v>
      </c>
      <c r="K303" s="0" t="n">
        <v>0</v>
      </c>
      <c r="L303" s="0" t="s">
        <v>172</v>
      </c>
      <c r="M303" s="0" t="n">
        <v>0</v>
      </c>
      <c r="N303" s="0" t="s">
        <v>173</v>
      </c>
      <c r="O303" s="0" t="s">
        <v>178</v>
      </c>
      <c r="P303" s="0" t="s">
        <v>174</v>
      </c>
    </row>
    <row r="304" customFormat="false" ht="15" hidden="false" customHeight="false" outlineLevel="0" collapsed="false">
      <c r="A304" s="0" t="s">
        <v>166</v>
      </c>
      <c r="B304" s="0" t="s">
        <v>254</v>
      </c>
      <c r="C304" s="0" t="s">
        <v>91</v>
      </c>
      <c r="E304" s="0" t="n">
        <v>3</v>
      </c>
      <c r="F304" s="0" t="s">
        <v>255</v>
      </c>
      <c r="G304" s="0" t="s">
        <v>558</v>
      </c>
      <c r="H304" s="0" t="s">
        <v>254</v>
      </c>
      <c r="I304" s="0" t="s">
        <v>551</v>
      </c>
      <c r="J304" s="0" t="s">
        <v>256</v>
      </c>
      <c r="K304" s="0" t="n">
        <v>0</v>
      </c>
      <c r="L304" s="0" t="s">
        <v>172</v>
      </c>
      <c r="M304" s="0" t="n">
        <v>0</v>
      </c>
      <c r="N304" s="0" t="s">
        <v>194</v>
      </c>
      <c r="O304" s="0" t="s">
        <v>178</v>
      </c>
      <c r="P304" s="0" t="s">
        <v>174</v>
      </c>
    </row>
    <row r="305" customFormat="false" ht="15" hidden="false" customHeight="false" outlineLevel="0" collapsed="false">
      <c r="A305" s="0" t="s">
        <v>166</v>
      </c>
      <c r="B305" s="0" t="s">
        <v>257</v>
      </c>
      <c r="C305" s="0" t="s">
        <v>92</v>
      </c>
      <c r="E305" s="0" t="n">
        <v>4</v>
      </c>
      <c r="F305" s="0" t="s">
        <v>258</v>
      </c>
      <c r="G305" s="0" t="s">
        <v>558</v>
      </c>
      <c r="H305" s="0" t="s">
        <v>257</v>
      </c>
      <c r="I305" s="0" t="s">
        <v>551</v>
      </c>
      <c r="J305" s="0" t="s">
        <v>256</v>
      </c>
      <c r="K305" s="0" t="n">
        <v>0</v>
      </c>
      <c r="L305" s="0" t="s">
        <v>172</v>
      </c>
      <c r="M305" s="0" t="n">
        <v>0</v>
      </c>
      <c r="N305" s="0" t="s">
        <v>194</v>
      </c>
      <c r="O305" s="0" t="s">
        <v>178</v>
      </c>
      <c r="P305" s="0" t="s">
        <v>174</v>
      </c>
    </row>
    <row r="306" customFormat="false" ht="15" hidden="false" customHeight="false" outlineLevel="0" collapsed="false">
      <c r="A306" s="0" t="s">
        <v>166</v>
      </c>
      <c r="B306" s="0" t="s">
        <v>259</v>
      </c>
      <c r="C306" s="0" t="s">
        <v>93</v>
      </c>
      <c r="E306" s="0" t="n">
        <v>5</v>
      </c>
      <c r="F306" s="0" t="s">
        <v>260</v>
      </c>
      <c r="G306" s="0" t="s">
        <v>558</v>
      </c>
      <c r="H306" s="0" t="s">
        <v>259</v>
      </c>
      <c r="I306" s="0" t="s">
        <v>551</v>
      </c>
      <c r="J306" s="0" t="s">
        <v>256</v>
      </c>
      <c r="K306" s="0" t="n">
        <v>0</v>
      </c>
      <c r="L306" s="0" t="s">
        <v>172</v>
      </c>
      <c r="M306" s="0" t="n">
        <v>0</v>
      </c>
      <c r="N306" s="0" t="s">
        <v>194</v>
      </c>
      <c r="O306" s="0" t="s">
        <v>178</v>
      </c>
      <c r="P306" s="0" t="s">
        <v>174</v>
      </c>
    </row>
    <row r="307" customFormat="false" ht="15" hidden="false" customHeight="false" outlineLevel="0" collapsed="false">
      <c r="A307" s="0" t="s">
        <v>166</v>
      </c>
      <c r="B307" s="0" t="s">
        <v>267</v>
      </c>
      <c r="C307" s="0" t="s">
        <v>268</v>
      </c>
      <c r="E307" s="0" t="n">
        <v>8</v>
      </c>
      <c r="F307" s="0" t="s">
        <v>269</v>
      </c>
      <c r="G307" s="0" t="s">
        <v>558</v>
      </c>
      <c r="H307" s="0" t="s">
        <v>267</v>
      </c>
      <c r="I307" s="0" t="s">
        <v>551</v>
      </c>
      <c r="J307" s="0" t="s">
        <v>171</v>
      </c>
      <c r="K307" s="0" t="n">
        <v>0</v>
      </c>
      <c r="L307" s="0" t="s">
        <v>172</v>
      </c>
      <c r="M307" s="0" t="n">
        <v>0</v>
      </c>
      <c r="N307" s="0" t="s">
        <v>173</v>
      </c>
      <c r="O307" s="0" t="s">
        <v>174</v>
      </c>
      <c r="P307" s="0" t="s">
        <v>174</v>
      </c>
    </row>
    <row r="308" customFormat="false" ht="15" hidden="false" customHeight="false" outlineLevel="0" collapsed="false">
      <c r="A308" s="0" t="s">
        <v>166</v>
      </c>
      <c r="B308" s="0" t="s">
        <v>270</v>
      </c>
      <c r="C308" s="0" t="s">
        <v>96</v>
      </c>
      <c r="E308" s="0" t="n">
        <v>1</v>
      </c>
      <c r="F308" s="0" t="s">
        <v>271</v>
      </c>
      <c r="G308" s="0" t="s">
        <v>267</v>
      </c>
      <c r="H308" s="0" t="s">
        <v>270</v>
      </c>
      <c r="I308" s="0" t="s">
        <v>551</v>
      </c>
      <c r="J308" s="0" t="s">
        <v>253</v>
      </c>
      <c r="K308" s="0" t="n">
        <v>0</v>
      </c>
      <c r="L308" s="0" t="s">
        <v>172</v>
      </c>
      <c r="M308" s="0" t="n">
        <v>0</v>
      </c>
      <c r="N308" s="0" t="s">
        <v>194</v>
      </c>
      <c r="O308" s="0" t="s">
        <v>178</v>
      </c>
      <c r="P308" s="0" t="s">
        <v>174</v>
      </c>
    </row>
    <row r="309" customFormat="false" ht="15" hidden="false" customHeight="false" outlineLevel="0" collapsed="false">
      <c r="A309" s="0" t="s">
        <v>166</v>
      </c>
      <c r="B309" s="0" t="s">
        <v>273</v>
      </c>
      <c r="C309" s="0" t="s">
        <v>97</v>
      </c>
      <c r="E309" s="0" t="n">
        <v>2</v>
      </c>
      <c r="F309" s="0" t="s">
        <v>274</v>
      </c>
      <c r="G309" s="0" t="s">
        <v>267</v>
      </c>
      <c r="H309" s="0" t="s">
        <v>273</v>
      </c>
      <c r="I309" s="0" t="s">
        <v>551</v>
      </c>
      <c r="J309" s="0" t="s">
        <v>253</v>
      </c>
      <c r="K309" s="0" t="n">
        <v>0</v>
      </c>
      <c r="L309" s="0" t="s">
        <v>172</v>
      </c>
      <c r="M309" s="0" t="n">
        <v>0</v>
      </c>
      <c r="N309" s="0" t="s">
        <v>194</v>
      </c>
      <c r="O309" s="0" t="s">
        <v>178</v>
      </c>
      <c r="P309" s="0" t="s">
        <v>174</v>
      </c>
    </row>
    <row r="310" customFormat="false" ht="15" hidden="false" customHeight="false" outlineLevel="0" collapsed="false">
      <c r="A310" s="0" t="s">
        <v>166</v>
      </c>
      <c r="B310" s="0" t="s">
        <v>289</v>
      </c>
      <c r="C310" s="0" t="s">
        <v>290</v>
      </c>
      <c r="E310" s="0" t="n">
        <v>13</v>
      </c>
      <c r="F310" s="0" t="s">
        <v>291</v>
      </c>
      <c r="G310" s="0" t="s">
        <v>558</v>
      </c>
      <c r="H310" s="0" t="s">
        <v>289</v>
      </c>
      <c r="I310" s="0" t="s">
        <v>551</v>
      </c>
      <c r="J310" s="0" t="s">
        <v>171</v>
      </c>
      <c r="K310" s="0" t="n">
        <v>0</v>
      </c>
      <c r="L310" s="0" t="s">
        <v>172</v>
      </c>
      <c r="M310" s="0" t="n">
        <v>0</v>
      </c>
      <c r="N310" s="0" t="s">
        <v>173</v>
      </c>
      <c r="O310" s="0" t="s">
        <v>174</v>
      </c>
      <c r="P310" s="0" t="s">
        <v>174</v>
      </c>
    </row>
    <row r="311" customFormat="false" ht="15" hidden="false" customHeight="false" outlineLevel="0" collapsed="false">
      <c r="A311" s="0" t="s">
        <v>166</v>
      </c>
      <c r="B311" s="0" t="s">
        <v>292</v>
      </c>
      <c r="C311" s="0" t="s">
        <v>103</v>
      </c>
      <c r="E311" s="0" t="n">
        <v>1</v>
      </c>
      <c r="F311" s="0" t="s">
        <v>293</v>
      </c>
      <c r="G311" s="0" t="s">
        <v>289</v>
      </c>
      <c r="H311" s="0" t="s">
        <v>292</v>
      </c>
      <c r="I311" s="0" t="s">
        <v>551</v>
      </c>
      <c r="J311" s="0" t="s">
        <v>256</v>
      </c>
      <c r="K311" s="0" t="n">
        <v>0</v>
      </c>
      <c r="L311" s="0" t="s">
        <v>172</v>
      </c>
      <c r="M311" s="0" t="n">
        <v>0</v>
      </c>
      <c r="N311" s="0" t="s">
        <v>194</v>
      </c>
      <c r="O311" s="0" t="s">
        <v>178</v>
      </c>
      <c r="P311" s="0" t="s">
        <v>174</v>
      </c>
    </row>
    <row r="312" customFormat="false" ht="15" hidden="false" customHeight="false" outlineLevel="0" collapsed="false">
      <c r="A312" s="0" t="s">
        <v>166</v>
      </c>
      <c r="B312" s="0" t="s">
        <v>295</v>
      </c>
      <c r="C312" s="0" t="s">
        <v>104</v>
      </c>
      <c r="E312" s="0" t="n">
        <v>2</v>
      </c>
      <c r="F312" s="0" t="s">
        <v>414</v>
      </c>
      <c r="G312" s="0" t="s">
        <v>289</v>
      </c>
      <c r="H312" s="0" t="s">
        <v>295</v>
      </c>
      <c r="I312" s="0" t="s">
        <v>551</v>
      </c>
      <c r="J312" s="0" t="s">
        <v>265</v>
      </c>
      <c r="K312" s="0" t="n">
        <v>0</v>
      </c>
      <c r="L312" s="0" t="s">
        <v>172</v>
      </c>
      <c r="M312" s="0" t="n">
        <v>0</v>
      </c>
      <c r="N312" s="0" t="s">
        <v>194</v>
      </c>
      <c r="O312" s="0" t="s">
        <v>178</v>
      </c>
      <c r="P312" s="0" t="s">
        <v>174</v>
      </c>
    </row>
    <row r="313" customFormat="false" ht="15" hidden="false" customHeight="false" outlineLevel="0" collapsed="false">
      <c r="A313" s="0" t="s">
        <v>166</v>
      </c>
      <c r="B313" s="0" t="s">
        <v>297</v>
      </c>
      <c r="C313" s="0" t="s">
        <v>298</v>
      </c>
      <c r="E313" s="0" t="n">
        <v>14</v>
      </c>
      <c r="F313" s="0" t="s">
        <v>299</v>
      </c>
      <c r="G313" s="0" t="s">
        <v>558</v>
      </c>
      <c r="H313" s="0" t="s">
        <v>297</v>
      </c>
      <c r="I313" s="0" t="s">
        <v>551</v>
      </c>
      <c r="J313" s="0" t="s">
        <v>171</v>
      </c>
      <c r="K313" s="0" t="n">
        <v>0</v>
      </c>
      <c r="L313" s="0" t="s">
        <v>172</v>
      </c>
      <c r="M313" s="0" t="n">
        <v>0</v>
      </c>
      <c r="N313" s="0" t="s">
        <v>173</v>
      </c>
      <c r="O313" s="0" t="s">
        <v>174</v>
      </c>
      <c r="P313" s="0" t="s">
        <v>174</v>
      </c>
    </row>
    <row r="314" customFormat="false" ht="15" hidden="false" customHeight="false" outlineLevel="0" collapsed="false">
      <c r="A314" s="0" t="s">
        <v>166</v>
      </c>
      <c r="B314" s="0" t="s">
        <v>300</v>
      </c>
      <c r="C314" s="0" t="s">
        <v>105</v>
      </c>
      <c r="E314" s="0" t="n">
        <v>1</v>
      </c>
      <c r="F314" s="0" t="s">
        <v>301</v>
      </c>
      <c r="G314" s="0" t="s">
        <v>297</v>
      </c>
      <c r="H314" s="0" t="s">
        <v>300</v>
      </c>
      <c r="I314" s="0" t="s">
        <v>551</v>
      </c>
      <c r="J314" s="0" t="s">
        <v>256</v>
      </c>
      <c r="K314" s="0" t="n">
        <v>0</v>
      </c>
      <c r="L314" s="0" t="s">
        <v>172</v>
      </c>
      <c r="M314" s="0" t="n">
        <v>0</v>
      </c>
      <c r="N314" s="0" t="s">
        <v>194</v>
      </c>
      <c r="O314" s="0" t="s">
        <v>178</v>
      </c>
      <c r="P314" s="0" t="s">
        <v>174</v>
      </c>
    </row>
    <row r="315" customFormat="false" ht="15" hidden="false" customHeight="false" outlineLevel="0" collapsed="false">
      <c r="A315" s="0" t="s">
        <v>166</v>
      </c>
      <c r="B315" s="0" t="s">
        <v>302</v>
      </c>
      <c r="C315" s="0" t="s">
        <v>106</v>
      </c>
      <c r="E315" s="0" t="n">
        <v>2</v>
      </c>
      <c r="F315" s="0" t="s">
        <v>303</v>
      </c>
      <c r="G315" s="0" t="s">
        <v>297</v>
      </c>
      <c r="H315" s="0" t="s">
        <v>302</v>
      </c>
      <c r="I315" s="0" t="s">
        <v>551</v>
      </c>
      <c r="J315" s="0" t="s">
        <v>265</v>
      </c>
      <c r="K315" s="0" t="n">
        <v>0</v>
      </c>
      <c r="L315" s="0" t="s">
        <v>172</v>
      </c>
      <c r="M315" s="0" t="n">
        <v>0</v>
      </c>
      <c r="N315" s="0" t="s">
        <v>194</v>
      </c>
      <c r="O315" s="0" t="s">
        <v>178</v>
      </c>
      <c r="P315" s="0" t="s">
        <v>174</v>
      </c>
    </row>
    <row r="316" customFormat="false" ht="15" hidden="false" customHeight="false" outlineLevel="0" collapsed="false">
      <c r="A316" s="0" t="s">
        <v>166</v>
      </c>
      <c r="B316" s="0" t="s">
        <v>305</v>
      </c>
      <c r="C316" s="0" t="s">
        <v>107</v>
      </c>
      <c r="E316" s="0" t="n">
        <v>15</v>
      </c>
      <c r="F316" s="0" t="s">
        <v>306</v>
      </c>
      <c r="G316" s="0" t="s">
        <v>558</v>
      </c>
      <c r="H316" s="0" t="s">
        <v>305</v>
      </c>
      <c r="I316" s="0" t="s">
        <v>551</v>
      </c>
      <c r="J316" s="0" t="s">
        <v>256</v>
      </c>
      <c r="K316" s="0" t="n">
        <v>0</v>
      </c>
      <c r="L316" s="0" t="s">
        <v>172</v>
      </c>
      <c r="M316" s="0" t="n">
        <v>0</v>
      </c>
      <c r="N316" s="0" t="s">
        <v>194</v>
      </c>
      <c r="O316" s="0" t="s">
        <v>178</v>
      </c>
      <c r="P316" s="0" t="s">
        <v>174</v>
      </c>
    </row>
    <row r="317" customFormat="false" ht="15" hidden="false" customHeight="false" outlineLevel="0" collapsed="false">
      <c r="A317" s="0" t="s">
        <v>166</v>
      </c>
      <c r="B317" s="0" t="s">
        <v>561</v>
      </c>
      <c r="C317" s="0" t="s">
        <v>562</v>
      </c>
      <c r="F317" s="0" t="s">
        <v>563</v>
      </c>
      <c r="H317" s="0" t="s">
        <v>561</v>
      </c>
      <c r="I317" s="0" t="s">
        <v>564</v>
      </c>
      <c r="J317" s="0" t="s">
        <v>171</v>
      </c>
      <c r="K317" s="0" t="n">
        <v>0</v>
      </c>
      <c r="L317" s="0" t="s">
        <v>172</v>
      </c>
      <c r="M317" s="0" t="n">
        <v>0</v>
      </c>
      <c r="N317" s="0" t="s">
        <v>173</v>
      </c>
      <c r="O317" s="0" t="s">
        <v>174</v>
      </c>
      <c r="P317" s="0" t="s">
        <v>174</v>
      </c>
    </row>
    <row r="318" customFormat="false" ht="15" hidden="false" customHeight="false" outlineLevel="0" collapsed="false">
      <c r="A318" s="0" t="s">
        <v>166</v>
      </c>
      <c r="B318" s="0" t="s">
        <v>565</v>
      </c>
      <c r="C318" s="0" t="s">
        <v>566</v>
      </c>
      <c r="E318" s="0" t="n">
        <v>1</v>
      </c>
      <c r="F318" s="0" t="s">
        <v>567</v>
      </c>
      <c r="G318" s="0" t="s">
        <v>561</v>
      </c>
      <c r="H318" s="0" t="s">
        <v>565</v>
      </c>
      <c r="I318" s="0" t="s">
        <v>564</v>
      </c>
      <c r="J318" s="0" t="s">
        <v>171</v>
      </c>
      <c r="K318" s="0" t="n">
        <v>0</v>
      </c>
      <c r="L318" s="0" t="s">
        <v>227</v>
      </c>
      <c r="M318" s="0" t="n">
        <v>0</v>
      </c>
      <c r="N318" s="0" t="s">
        <v>173</v>
      </c>
      <c r="O318" s="0" t="s">
        <v>174</v>
      </c>
      <c r="P318" s="0" t="s">
        <v>174</v>
      </c>
    </row>
    <row r="319" customFormat="false" ht="15" hidden="false" customHeight="false" outlineLevel="0" collapsed="false">
      <c r="A319" s="0" t="s">
        <v>166</v>
      </c>
      <c r="B319" s="0" t="s">
        <v>568</v>
      </c>
      <c r="C319" s="0" t="s">
        <v>569</v>
      </c>
      <c r="E319" s="0" t="n">
        <v>1</v>
      </c>
      <c r="F319" s="0" t="s">
        <v>570</v>
      </c>
      <c r="G319" s="0" t="s">
        <v>565</v>
      </c>
      <c r="H319" s="0" t="s">
        <v>568</v>
      </c>
      <c r="I319" s="0" t="s">
        <v>564</v>
      </c>
      <c r="J319" s="0" t="s">
        <v>171</v>
      </c>
      <c r="K319" s="0" t="n">
        <v>0</v>
      </c>
      <c r="L319" s="0" t="s">
        <v>231</v>
      </c>
      <c r="M319" s="0" t="n">
        <v>0</v>
      </c>
      <c r="N319" s="0" t="s">
        <v>173</v>
      </c>
      <c r="O319" s="0" t="s">
        <v>174</v>
      </c>
      <c r="P319" s="0" t="s">
        <v>174</v>
      </c>
    </row>
    <row r="320" customFormat="false" ht="15" hidden="false" customHeight="false" outlineLevel="0" collapsed="false">
      <c r="B320" s="0" t="s">
        <v>571</v>
      </c>
      <c r="C320" s="0" t="s">
        <v>572</v>
      </c>
      <c r="E320" s="0" t="n">
        <v>2</v>
      </c>
      <c r="F320" s="0" t="s">
        <v>573</v>
      </c>
      <c r="G320" s="0" t="s">
        <v>561</v>
      </c>
      <c r="H320" s="0" t="s">
        <v>571</v>
      </c>
      <c r="I320" s="0" t="s">
        <v>564</v>
      </c>
      <c r="J320" s="0" t="s">
        <v>171</v>
      </c>
      <c r="K320" s="0" t="n">
        <v>0</v>
      </c>
      <c r="L320" s="0" t="s">
        <v>172</v>
      </c>
      <c r="M320" s="0" t="n">
        <v>0</v>
      </c>
      <c r="N320" s="0" t="s">
        <v>173</v>
      </c>
      <c r="O320" s="0" t="s">
        <v>174</v>
      </c>
      <c r="P320" s="0" t="s">
        <v>174</v>
      </c>
    </row>
    <row r="321" customFormat="false" ht="15" hidden="false" customHeight="false" outlineLevel="0" collapsed="false">
      <c r="A321" s="0" t="s">
        <v>166</v>
      </c>
    </row>
    <row r="322" customFormat="false" ht="15" hidden="false" customHeight="false" outlineLevel="0" collapsed="false">
      <c r="A322" s="0" t="s">
        <v>166</v>
      </c>
      <c r="B322" s="0" t="s">
        <v>434</v>
      </c>
      <c r="C322" s="0" t="s">
        <v>435</v>
      </c>
      <c r="E322" s="0" t="n">
        <v>2</v>
      </c>
      <c r="F322" s="0" t="s">
        <v>436</v>
      </c>
      <c r="G322" s="0" t="s">
        <v>571</v>
      </c>
      <c r="H322" s="0" t="s">
        <v>437</v>
      </c>
      <c r="I322" s="0" t="s">
        <v>564</v>
      </c>
      <c r="J322" s="0" t="s">
        <v>456</v>
      </c>
      <c r="K322" s="0" t="n">
        <v>0</v>
      </c>
      <c r="L322" s="0" t="s">
        <v>172</v>
      </c>
      <c r="M322" s="0" t="n">
        <v>0</v>
      </c>
      <c r="N322" s="0" t="s">
        <v>173</v>
      </c>
      <c r="O322" s="0" t="s">
        <v>178</v>
      </c>
      <c r="P322" s="0" t="s">
        <v>174</v>
      </c>
    </row>
    <row r="323" customFormat="false" ht="15" hidden="false" customHeight="false" outlineLevel="0" collapsed="false">
      <c r="A323" s="0" t="s">
        <v>166</v>
      </c>
      <c r="B323" s="0" t="s">
        <v>254</v>
      </c>
      <c r="C323" s="0" t="s">
        <v>91</v>
      </c>
      <c r="E323" s="0" t="n">
        <v>3</v>
      </c>
      <c r="F323" s="0" t="s">
        <v>255</v>
      </c>
      <c r="G323" s="0" t="s">
        <v>571</v>
      </c>
      <c r="H323" s="0" t="s">
        <v>254</v>
      </c>
      <c r="I323" s="0" t="s">
        <v>564</v>
      </c>
      <c r="J323" s="0" t="s">
        <v>256</v>
      </c>
      <c r="K323" s="0" t="n">
        <v>0</v>
      </c>
      <c r="L323" s="0" t="s">
        <v>172</v>
      </c>
      <c r="M323" s="0" t="n">
        <v>0</v>
      </c>
      <c r="N323" s="0" t="s">
        <v>194</v>
      </c>
      <c r="O323" s="0" t="s">
        <v>178</v>
      </c>
      <c r="P323" s="0" t="s">
        <v>174</v>
      </c>
    </row>
    <row r="324" customFormat="false" ht="15" hidden="false" customHeight="false" outlineLevel="0" collapsed="false">
      <c r="A324" s="0" t="s">
        <v>166</v>
      </c>
      <c r="B324" s="0" t="s">
        <v>257</v>
      </c>
      <c r="C324" s="0" t="s">
        <v>92</v>
      </c>
      <c r="E324" s="0" t="n">
        <v>4</v>
      </c>
      <c r="F324" s="0" t="s">
        <v>258</v>
      </c>
      <c r="G324" s="0" t="s">
        <v>571</v>
      </c>
      <c r="H324" s="0" t="s">
        <v>257</v>
      </c>
      <c r="I324" s="0" t="s">
        <v>564</v>
      </c>
      <c r="J324" s="0" t="s">
        <v>256</v>
      </c>
      <c r="K324" s="0" t="n">
        <v>0</v>
      </c>
      <c r="L324" s="0" t="s">
        <v>172</v>
      </c>
      <c r="M324" s="0" t="n">
        <v>0</v>
      </c>
      <c r="N324" s="0" t="s">
        <v>194</v>
      </c>
      <c r="O324" s="0" t="s">
        <v>178</v>
      </c>
      <c r="P324" s="0" t="s">
        <v>174</v>
      </c>
    </row>
    <row r="325" customFormat="false" ht="15" hidden="false" customHeight="false" outlineLevel="0" collapsed="false">
      <c r="A325" s="0" t="s">
        <v>166</v>
      </c>
      <c r="B325" s="0" t="s">
        <v>259</v>
      </c>
      <c r="C325" s="0" t="s">
        <v>93</v>
      </c>
      <c r="E325" s="0" t="n">
        <v>5</v>
      </c>
      <c r="F325" s="0" t="s">
        <v>260</v>
      </c>
      <c r="G325" s="0" t="s">
        <v>571</v>
      </c>
      <c r="H325" s="0" t="s">
        <v>259</v>
      </c>
      <c r="I325" s="0" t="s">
        <v>564</v>
      </c>
      <c r="J325" s="0" t="s">
        <v>256</v>
      </c>
      <c r="K325" s="0" t="n">
        <v>0</v>
      </c>
      <c r="L325" s="0" t="s">
        <v>172</v>
      </c>
      <c r="M325" s="0" t="n">
        <v>0</v>
      </c>
      <c r="N325" s="0" t="s">
        <v>194</v>
      </c>
      <c r="O325" s="0" t="s">
        <v>178</v>
      </c>
      <c r="P325" s="0" t="s">
        <v>174</v>
      </c>
    </row>
    <row r="326" customFormat="false" ht="15" hidden="false" customHeight="false" outlineLevel="0" collapsed="false">
      <c r="A326" s="0" t="s">
        <v>166</v>
      </c>
      <c r="B326" s="0" t="s">
        <v>267</v>
      </c>
      <c r="C326" s="0" t="s">
        <v>268</v>
      </c>
      <c r="E326" s="0" t="n">
        <v>8</v>
      </c>
      <c r="F326" s="0" t="s">
        <v>269</v>
      </c>
      <c r="G326" s="0" t="s">
        <v>571</v>
      </c>
      <c r="H326" s="0" t="s">
        <v>267</v>
      </c>
      <c r="I326" s="0" t="s">
        <v>564</v>
      </c>
      <c r="J326" s="0" t="s">
        <v>171</v>
      </c>
      <c r="K326" s="0" t="n">
        <v>0</v>
      </c>
      <c r="L326" s="0" t="s">
        <v>172</v>
      </c>
      <c r="M326" s="0" t="n">
        <v>0</v>
      </c>
      <c r="N326" s="0" t="s">
        <v>173</v>
      </c>
      <c r="O326" s="0" t="s">
        <v>174</v>
      </c>
      <c r="P326" s="0" t="s">
        <v>174</v>
      </c>
    </row>
    <row r="327" customFormat="false" ht="15" hidden="false" customHeight="false" outlineLevel="0" collapsed="false">
      <c r="A327" s="0" t="s">
        <v>166</v>
      </c>
      <c r="B327" s="0" t="s">
        <v>270</v>
      </c>
      <c r="C327" s="0" t="s">
        <v>96</v>
      </c>
      <c r="E327" s="0" t="n">
        <v>1</v>
      </c>
      <c r="F327" s="0" t="s">
        <v>271</v>
      </c>
      <c r="G327" s="0" t="s">
        <v>267</v>
      </c>
      <c r="H327" s="0" t="s">
        <v>270</v>
      </c>
      <c r="I327" s="0" t="s">
        <v>564</v>
      </c>
      <c r="J327" s="0" t="s">
        <v>253</v>
      </c>
      <c r="K327" s="0" t="n">
        <v>0</v>
      </c>
      <c r="L327" s="0" t="s">
        <v>172</v>
      </c>
      <c r="M327" s="0" t="n">
        <v>0</v>
      </c>
      <c r="N327" s="0" t="s">
        <v>194</v>
      </c>
      <c r="O327" s="0" t="s">
        <v>178</v>
      </c>
      <c r="P327" s="0" t="s">
        <v>174</v>
      </c>
    </row>
    <row r="328" customFormat="false" ht="15" hidden="false" customHeight="false" outlineLevel="0" collapsed="false">
      <c r="A328" s="0" t="s">
        <v>166</v>
      </c>
      <c r="B328" s="0" t="s">
        <v>273</v>
      </c>
      <c r="C328" s="0" t="s">
        <v>97</v>
      </c>
      <c r="E328" s="0" t="n">
        <v>2</v>
      </c>
      <c r="F328" s="0" t="s">
        <v>274</v>
      </c>
      <c r="G328" s="0" t="s">
        <v>267</v>
      </c>
      <c r="H328" s="0" t="s">
        <v>273</v>
      </c>
      <c r="I328" s="0" t="s">
        <v>564</v>
      </c>
      <c r="J328" s="0" t="s">
        <v>253</v>
      </c>
      <c r="K328" s="0" t="n">
        <v>0</v>
      </c>
      <c r="L328" s="0" t="s">
        <v>172</v>
      </c>
      <c r="M328" s="0" t="n">
        <v>0</v>
      </c>
      <c r="N328" s="0" t="s">
        <v>194</v>
      </c>
      <c r="O328" s="0" t="s">
        <v>178</v>
      </c>
      <c r="P328" s="0" t="s">
        <v>174</v>
      </c>
    </row>
    <row r="329" customFormat="false" ht="15" hidden="false" customHeight="false" outlineLevel="0" collapsed="false">
      <c r="A329" s="0" t="s">
        <v>166</v>
      </c>
      <c r="B329" s="0" t="s">
        <v>275</v>
      </c>
      <c r="C329" s="0" t="s">
        <v>276</v>
      </c>
      <c r="E329" s="0" t="n">
        <v>3</v>
      </c>
      <c r="F329" s="0" t="s">
        <v>277</v>
      </c>
      <c r="G329" s="0" t="s">
        <v>267</v>
      </c>
      <c r="H329" s="0" t="s">
        <v>275</v>
      </c>
      <c r="I329" s="0" t="s">
        <v>564</v>
      </c>
      <c r="J329" s="0" t="s">
        <v>253</v>
      </c>
      <c r="K329" s="0" t="n">
        <v>0</v>
      </c>
      <c r="L329" s="0" t="s">
        <v>172</v>
      </c>
      <c r="M329" s="0" t="n">
        <v>0</v>
      </c>
      <c r="N329" s="0" t="s">
        <v>194</v>
      </c>
      <c r="O329" s="0" t="s">
        <v>178</v>
      </c>
      <c r="P329" s="0" t="s">
        <v>174</v>
      </c>
    </row>
    <row r="330" customFormat="false" ht="15" hidden="false" customHeight="false" outlineLevel="0" collapsed="false">
      <c r="A330" s="0" t="s">
        <v>166</v>
      </c>
      <c r="B330" s="0" t="s">
        <v>280</v>
      </c>
      <c r="C330" s="0" t="s">
        <v>100</v>
      </c>
      <c r="E330" s="0" t="n">
        <v>9</v>
      </c>
      <c r="F330" s="0" t="s">
        <v>281</v>
      </c>
      <c r="G330" s="0" t="s">
        <v>571</v>
      </c>
      <c r="H330" s="0" t="s">
        <v>280</v>
      </c>
      <c r="I330" s="0" t="s">
        <v>564</v>
      </c>
      <c r="J330" s="0" t="s">
        <v>256</v>
      </c>
      <c r="K330" s="0" t="n">
        <v>0</v>
      </c>
      <c r="L330" s="0" t="s">
        <v>172</v>
      </c>
      <c r="M330" s="0" t="n">
        <v>0</v>
      </c>
      <c r="N330" s="0" t="s">
        <v>194</v>
      </c>
      <c r="O330" s="0" t="s">
        <v>178</v>
      </c>
      <c r="P330" s="0" t="s">
        <v>174</v>
      </c>
    </row>
    <row r="331" customFormat="false" ht="15" hidden="false" customHeight="false" outlineLevel="0" collapsed="false">
      <c r="A331" s="0" t="s">
        <v>166</v>
      </c>
      <c r="B331" s="0" t="s">
        <v>289</v>
      </c>
      <c r="C331" s="0" t="s">
        <v>290</v>
      </c>
      <c r="E331" s="0" t="n">
        <v>13</v>
      </c>
      <c r="F331" s="0" t="s">
        <v>291</v>
      </c>
      <c r="G331" s="0" t="s">
        <v>571</v>
      </c>
      <c r="H331" s="0" t="s">
        <v>289</v>
      </c>
      <c r="I331" s="0" t="s">
        <v>564</v>
      </c>
      <c r="J331" s="0" t="s">
        <v>171</v>
      </c>
      <c r="K331" s="0" t="n">
        <v>0</v>
      </c>
      <c r="L331" s="0" t="s">
        <v>172</v>
      </c>
      <c r="M331" s="0" t="n">
        <v>0</v>
      </c>
      <c r="N331" s="0" t="s">
        <v>173</v>
      </c>
      <c r="O331" s="0" t="s">
        <v>174</v>
      </c>
      <c r="P331" s="0" t="s">
        <v>174</v>
      </c>
    </row>
    <row r="332" customFormat="false" ht="15" hidden="false" customHeight="false" outlineLevel="0" collapsed="false">
      <c r="A332" s="0" t="s">
        <v>166</v>
      </c>
      <c r="B332" s="0" t="s">
        <v>292</v>
      </c>
      <c r="C332" s="0" t="s">
        <v>103</v>
      </c>
      <c r="E332" s="0" t="n">
        <v>1</v>
      </c>
      <c r="F332" s="0" t="s">
        <v>293</v>
      </c>
      <c r="G332" s="0" t="s">
        <v>289</v>
      </c>
      <c r="H332" s="0" t="s">
        <v>292</v>
      </c>
      <c r="I332" s="0" t="s">
        <v>564</v>
      </c>
      <c r="J332" s="0" t="s">
        <v>256</v>
      </c>
      <c r="K332" s="0" t="n">
        <v>0</v>
      </c>
      <c r="L332" s="0" t="s">
        <v>172</v>
      </c>
      <c r="M332" s="0" t="n">
        <v>0</v>
      </c>
      <c r="N332" s="0" t="s">
        <v>194</v>
      </c>
      <c r="O332" s="0" t="s">
        <v>178</v>
      </c>
      <c r="P332" s="0" t="s">
        <v>174</v>
      </c>
    </row>
    <row r="333" customFormat="false" ht="15" hidden="false" customHeight="false" outlineLevel="0" collapsed="false">
      <c r="A333" s="0" t="s">
        <v>166</v>
      </c>
      <c r="B333" s="0" t="s">
        <v>295</v>
      </c>
      <c r="C333" s="0" t="s">
        <v>104</v>
      </c>
      <c r="E333" s="0" t="n">
        <v>2</v>
      </c>
      <c r="F333" s="0" t="s">
        <v>414</v>
      </c>
      <c r="G333" s="0" t="s">
        <v>289</v>
      </c>
      <c r="H333" s="0" t="s">
        <v>295</v>
      </c>
      <c r="I333" s="0" t="s">
        <v>564</v>
      </c>
      <c r="J333" s="0" t="s">
        <v>265</v>
      </c>
      <c r="K333" s="0" t="n">
        <v>0</v>
      </c>
      <c r="L333" s="0" t="s">
        <v>172</v>
      </c>
      <c r="M333" s="0" t="n">
        <v>0</v>
      </c>
      <c r="N333" s="0" t="s">
        <v>194</v>
      </c>
      <c r="O333" s="0" t="s">
        <v>178</v>
      </c>
      <c r="P333" s="0" t="s">
        <v>174</v>
      </c>
    </row>
    <row r="334" customFormat="false" ht="15" hidden="false" customHeight="false" outlineLevel="0" collapsed="false">
      <c r="A334" s="0" t="s">
        <v>166</v>
      </c>
      <c r="B334" s="0" t="s">
        <v>297</v>
      </c>
      <c r="C334" s="0" t="s">
        <v>298</v>
      </c>
      <c r="E334" s="0" t="n">
        <v>14</v>
      </c>
      <c r="F334" s="0" t="s">
        <v>299</v>
      </c>
      <c r="G334" s="0" t="s">
        <v>571</v>
      </c>
      <c r="H334" s="0" t="s">
        <v>297</v>
      </c>
      <c r="I334" s="0" t="s">
        <v>564</v>
      </c>
      <c r="J334" s="0" t="s">
        <v>171</v>
      </c>
      <c r="K334" s="0" t="n">
        <v>0</v>
      </c>
      <c r="L334" s="0" t="s">
        <v>172</v>
      </c>
      <c r="M334" s="0" t="n">
        <v>0</v>
      </c>
      <c r="N334" s="0" t="s">
        <v>173</v>
      </c>
      <c r="O334" s="0" t="s">
        <v>174</v>
      </c>
      <c r="P334" s="0" t="s">
        <v>174</v>
      </c>
    </row>
    <row r="335" customFormat="false" ht="15" hidden="false" customHeight="false" outlineLevel="0" collapsed="false">
      <c r="A335" s="0" t="s">
        <v>166</v>
      </c>
      <c r="B335" s="0" t="s">
        <v>300</v>
      </c>
      <c r="C335" s="0" t="s">
        <v>105</v>
      </c>
      <c r="E335" s="0" t="n">
        <v>1</v>
      </c>
      <c r="F335" s="0" t="s">
        <v>301</v>
      </c>
      <c r="G335" s="0" t="s">
        <v>297</v>
      </c>
      <c r="H335" s="0" t="s">
        <v>300</v>
      </c>
      <c r="I335" s="0" t="s">
        <v>564</v>
      </c>
      <c r="J335" s="0" t="s">
        <v>256</v>
      </c>
      <c r="K335" s="0" t="n">
        <v>0</v>
      </c>
      <c r="L335" s="0" t="s">
        <v>172</v>
      </c>
      <c r="M335" s="0" t="n">
        <v>0</v>
      </c>
      <c r="N335" s="0" t="s">
        <v>194</v>
      </c>
      <c r="O335" s="0" t="s">
        <v>178</v>
      </c>
      <c r="P335" s="0" t="s">
        <v>174</v>
      </c>
    </row>
    <row r="336" customFormat="false" ht="15" hidden="false" customHeight="false" outlineLevel="0" collapsed="false">
      <c r="A336" s="0" t="s">
        <v>166</v>
      </c>
      <c r="B336" s="0" t="s">
        <v>302</v>
      </c>
      <c r="C336" s="0" t="s">
        <v>106</v>
      </c>
      <c r="E336" s="0" t="n">
        <v>2</v>
      </c>
      <c r="F336" s="0" t="s">
        <v>303</v>
      </c>
      <c r="G336" s="0" t="s">
        <v>297</v>
      </c>
      <c r="H336" s="0" t="s">
        <v>302</v>
      </c>
      <c r="I336" s="0" t="s">
        <v>564</v>
      </c>
      <c r="J336" s="0" t="s">
        <v>265</v>
      </c>
      <c r="K336" s="0" t="n">
        <v>0</v>
      </c>
      <c r="L336" s="0" t="s">
        <v>172</v>
      </c>
      <c r="M336" s="0" t="n">
        <v>0</v>
      </c>
      <c r="N336" s="0" t="s">
        <v>194</v>
      </c>
      <c r="O336" s="0" t="s">
        <v>178</v>
      </c>
      <c r="P336" s="0" t="s">
        <v>174</v>
      </c>
    </row>
    <row r="337" customFormat="false" ht="15" hidden="false" customHeight="false" outlineLevel="0" collapsed="false">
      <c r="A337" s="0" t="s">
        <v>166</v>
      </c>
      <c r="B337" s="0" t="s">
        <v>305</v>
      </c>
      <c r="C337" s="0" t="s">
        <v>107</v>
      </c>
      <c r="E337" s="0" t="n">
        <v>15</v>
      </c>
      <c r="F337" s="0" t="s">
        <v>306</v>
      </c>
      <c r="G337" s="0" t="s">
        <v>571</v>
      </c>
      <c r="H337" s="0" t="s">
        <v>305</v>
      </c>
      <c r="I337" s="0" t="s">
        <v>564</v>
      </c>
      <c r="J337" s="0" t="s">
        <v>256</v>
      </c>
      <c r="K337" s="0" t="n">
        <v>0</v>
      </c>
      <c r="L337" s="0" t="s">
        <v>172</v>
      </c>
      <c r="M337" s="0" t="n">
        <v>0</v>
      </c>
      <c r="N337" s="0" t="s">
        <v>194</v>
      </c>
      <c r="O337" s="0" t="s">
        <v>178</v>
      </c>
      <c r="P337" s="0" t="s">
        <v>174</v>
      </c>
    </row>
    <row r="338" customFormat="false" ht="15" hidden="false" customHeight="false" outlineLevel="0" collapsed="false">
      <c r="A338" s="0" t="s">
        <v>166</v>
      </c>
      <c r="B338" s="0" t="s">
        <v>574</v>
      </c>
      <c r="C338" s="0" t="s">
        <v>575</v>
      </c>
      <c r="E338" s="0" t="n">
        <v>16</v>
      </c>
      <c r="F338" s="0" t="s">
        <v>576</v>
      </c>
      <c r="H338" s="0" t="s">
        <v>574</v>
      </c>
      <c r="I338" s="0" t="s">
        <v>577</v>
      </c>
      <c r="J338" s="0" t="s">
        <v>171</v>
      </c>
      <c r="K338" s="0" t="n">
        <v>0</v>
      </c>
      <c r="L338" s="0" t="s">
        <v>172</v>
      </c>
      <c r="M338" s="0" t="n">
        <v>0</v>
      </c>
      <c r="N338" s="0" t="s">
        <v>173</v>
      </c>
      <c r="O338" s="0" t="s">
        <v>174</v>
      </c>
      <c r="P338" s="0" t="s">
        <v>174</v>
      </c>
    </row>
    <row r="339" customFormat="false" ht="15" hidden="false" customHeight="false" outlineLevel="0" collapsed="false">
      <c r="A339" s="0" t="s">
        <v>166</v>
      </c>
      <c r="B339" s="0" t="s">
        <v>578</v>
      </c>
      <c r="C339" s="0" t="s">
        <v>579</v>
      </c>
      <c r="E339" s="0" t="n">
        <v>1</v>
      </c>
      <c r="F339" s="0" t="s">
        <v>580</v>
      </c>
      <c r="G339" s="0" t="s">
        <v>574</v>
      </c>
      <c r="H339" s="0" t="s">
        <v>578</v>
      </c>
      <c r="I339" s="0" t="s">
        <v>577</v>
      </c>
      <c r="J339" s="0" t="s">
        <v>171</v>
      </c>
      <c r="K339" s="0" t="n">
        <v>0</v>
      </c>
      <c r="L339" s="0" t="s">
        <v>227</v>
      </c>
      <c r="M339" s="0" t="n">
        <v>0</v>
      </c>
      <c r="N339" s="0" t="s">
        <v>173</v>
      </c>
      <c r="O339" s="0" t="s">
        <v>174</v>
      </c>
      <c r="P339" s="0" t="s">
        <v>174</v>
      </c>
    </row>
    <row r="340" customFormat="false" ht="15" hidden="false" customHeight="false" outlineLevel="0" collapsed="false">
      <c r="A340" s="0" t="s">
        <v>166</v>
      </c>
      <c r="B340" s="0" t="s">
        <v>581</v>
      </c>
      <c r="C340" s="0" t="s">
        <v>582</v>
      </c>
      <c r="E340" s="0" t="n">
        <v>1</v>
      </c>
      <c r="F340" s="0" t="s">
        <v>583</v>
      </c>
      <c r="G340" s="0" t="s">
        <v>578</v>
      </c>
      <c r="H340" s="0" t="s">
        <v>581</v>
      </c>
      <c r="I340" s="0" t="s">
        <v>577</v>
      </c>
      <c r="J340" s="0" t="s">
        <v>171</v>
      </c>
      <c r="K340" s="0" t="n">
        <v>0</v>
      </c>
      <c r="L340" s="0" t="s">
        <v>231</v>
      </c>
      <c r="M340" s="0" t="n">
        <v>0</v>
      </c>
      <c r="N340" s="0" t="s">
        <v>173</v>
      </c>
      <c r="O340" s="0" t="s">
        <v>174</v>
      </c>
      <c r="P340" s="0" t="s">
        <v>174</v>
      </c>
    </row>
    <row r="341" customFormat="false" ht="15" hidden="false" customHeight="false" outlineLevel="0" collapsed="false">
      <c r="B341" s="0" t="s">
        <v>584</v>
      </c>
      <c r="C341" s="0" t="s">
        <v>585</v>
      </c>
      <c r="E341" s="0" t="n">
        <v>2</v>
      </c>
      <c r="F341" s="0" t="s">
        <v>586</v>
      </c>
      <c r="G341" s="0" t="s">
        <v>574</v>
      </c>
      <c r="H341" s="0" t="s">
        <v>584</v>
      </c>
      <c r="I341" s="0" t="s">
        <v>577</v>
      </c>
      <c r="J341" s="0" t="s">
        <v>171</v>
      </c>
      <c r="K341" s="0" t="n">
        <v>0</v>
      </c>
      <c r="L341" s="0" t="s">
        <v>172</v>
      </c>
      <c r="M341" s="0" t="n">
        <v>0</v>
      </c>
      <c r="N341" s="0" t="s">
        <v>173</v>
      </c>
      <c r="O341" s="0" t="s">
        <v>174</v>
      </c>
      <c r="P341" s="0" t="s">
        <v>174</v>
      </c>
    </row>
    <row r="342" customFormat="false" ht="15" hidden="false" customHeight="false" outlineLevel="0" collapsed="false">
      <c r="A342" s="0" t="s">
        <v>166</v>
      </c>
    </row>
    <row r="343" customFormat="false" ht="15" hidden="false" customHeight="false" outlineLevel="0" collapsed="false">
      <c r="A343" s="0" t="s">
        <v>166</v>
      </c>
      <c r="B343" s="0" t="s">
        <v>434</v>
      </c>
      <c r="C343" s="0" t="s">
        <v>435</v>
      </c>
      <c r="E343" s="0" t="n">
        <v>2</v>
      </c>
      <c r="F343" s="0" t="s">
        <v>436</v>
      </c>
      <c r="G343" s="0" t="s">
        <v>584</v>
      </c>
      <c r="H343" s="0" t="s">
        <v>437</v>
      </c>
      <c r="I343" s="0" t="s">
        <v>577</v>
      </c>
      <c r="J343" s="0" t="s">
        <v>456</v>
      </c>
      <c r="K343" s="0" t="n">
        <v>0</v>
      </c>
      <c r="L343" s="0" t="s">
        <v>172</v>
      </c>
      <c r="M343" s="0" t="n">
        <v>0</v>
      </c>
      <c r="N343" s="0" t="s">
        <v>173</v>
      </c>
      <c r="O343" s="0" t="s">
        <v>178</v>
      </c>
      <c r="P343" s="0" t="s">
        <v>174</v>
      </c>
    </row>
    <row r="344" customFormat="false" ht="15" hidden="false" customHeight="false" outlineLevel="0" collapsed="false">
      <c r="A344" s="0" t="s">
        <v>166</v>
      </c>
      <c r="B344" s="0" t="s">
        <v>254</v>
      </c>
      <c r="C344" s="0" t="s">
        <v>91</v>
      </c>
      <c r="E344" s="0" t="n">
        <v>3</v>
      </c>
      <c r="F344" s="0" t="s">
        <v>255</v>
      </c>
      <c r="G344" s="0" t="s">
        <v>584</v>
      </c>
      <c r="H344" s="0" t="s">
        <v>254</v>
      </c>
      <c r="I344" s="0" t="s">
        <v>577</v>
      </c>
      <c r="J344" s="0" t="s">
        <v>256</v>
      </c>
      <c r="K344" s="0" t="n">
        <v>0</v>
      </c>
      <c r="L344" s="0" t="s">
        <v>172</v>
      </c>
      <c r="M344" s="0" t="n">
        <v>0</v>
      </c>
      <c r="N344" s="0" t="s">
        <v>194</v>
      </c>
      <c r="O344" s="0" t="s">
        <v>178</v>
      </c>
      <c r="P344" s="0" t="s">
        <v>174</v>
      </c>
    </row>
    <row r="345" customFormat="false" ht="15" hidden="false" customHeight="false" outlineLevel="0" collapsed="false">
      <c r="A345" s="0" t="s">
        <v>166</v>
      </c>
      <c r="B345" s="0" t="s">
        <v>257</v>
      </c>
      <c r="C345" s="0" t="s">
        <v>92</v>
      </c>
      <c r="E345" s="0" t="n">
        <v>4</v>
      </c>
      <c r="F345" s="0" t="s">
        <v>258</v>
      </c>
      <c r="G345" s="0" t="s">
        <v>584</v>
      </c>
      <c r="H345" s="0" t="s">
        <v>257</v>
      </c>
      <c r="I345" s="0" t="s">
        <v>577</v>
      </c>
      <c r="J345" s="0" t="s">
        <v>256</v>
      </c>
      <c r="K345" s="0" t="n">
        <v>0</v>
      </c>
      <c r="L345" s="0" t="s">
        <v>172</v>
      </c>
      <c r="M345" s="0" t="n">
        <v>0</v>
      </c>
      <c r="N345" s="0" t="s">
        <v>194</v>
      </c>
      <c r="O345" s="0" t="s">
        <v>178</v>
      </c>
      <c r="P345" s="0" t="s">
        <v>174</v>
      </c>
    </row>
    <row r="346" customFormat="false" ht="15" hidden="false" customHeight="false" outlineLevel="0" collapsed="false">
      <c r="A346" s="0" t="s">
        <v>166</v>
      </c>
      <c r="B346" s="0" t="s">
        <v>259</v>
      </c>
      <c r="C346" s="0" t="s">
        <v>93</v>
      </c>
      <c r="E346" s="0" t="n">
        <v>5</v>
      </c>
      <c r="F346" s="0" t="s">
        <v>260</v>
      </c>
      <c r="G346" s="0" t="s">
        <v>584</v>
      </c>
      <c r="H346" s="0" t="s">
        <v>259</v>
      </c>
      <c r="I346" s="0" t="s">
        <v>577</v>
      </c>
      <c r="J346" s="0" t="s">
        <v>256</v>
      </c>
      <c r="K346" s="0" t="n">
        <v>0</v>
      </c>
      <c r="L346" s="0" t="s">
        <v>172</v>
      </c>
      <c r="M346" s="0" t="n">
        <v>0</v>
      </c>
      <c r="N346" s="0" t="s">
        <v>194</v>
      </c>
      <c r="O346" s="0" t="s">
        <v>178</v>
      </c>
      <c r="P346" s="0" t="s">
        <v>174</v>
      </c>
    </row>
    <row r="347" customFormat="false" ht="15" hidden="false" customHeight="false" outlineLevel="0" collapsed="false">
      <c r="A347" s="0" t="s">
        <v>166</v>
      </c>
      <c r="B347" s="0" t="s">
        <v>267</v>
      </c>
      <c r="C347" s="0" t="s">
        <v>268</v>
      </c>
      <c r="E347" s="0" t="n">
        <v>8</v>
      </c>
      <c r="F347" s="0" t="s">
        <v>269</v>
      </c>
      <c r="G347" s="0" t="s">
        <v>584</v>
      </c>
      <c r="H347" s="0" t="s">
        <v>267</v>
      </c>
      <c r="I347" s="0" t="s">
        <v>577</v>
      </c>
      <c r="J347" s="0" t="s">
        <v>171</v>
      </c>
      <c r="K347" s="0" t="n">
        <v>0</v>
      </c>
      <c r="L347" s="0" t="s">
        <v>172</v>
      </c>
      <c r="M347" s="0" t="n">
        <v>0</v>
      </c>
      <c r="N347" s="0" t="s">
        <v>173</v>
      </c>
      <c r="O347" s="0" t="s">
        <v>174</v>
      </c>
      <c r="P347" s="0" t="s">
        <v>174</v>
      </c>
    </row>
    <row r="348" customFormat="false" ht="15" hidden="false" customHeight="false" outlineLevel="0" collapsed="false">
      <c r="A348" s="0" t="s">
        <v>166</v>
      </c>
      <c r="B348" s="0" t="s">
        <v>270</v>
      </c>
      <c r="C348" s="0" t="s">
        <v>96</v>
      </c>
      <c r="E348" s="0" t="n">
        <v>1</v>
      </c>
      <c r="F348" s="0" t="s">
        <v>271</v>
      </c>
      <c r="G348" s="0" t="s">
        <v>267</v>
      </c>
      <c r="H348" s="0" t="s">
        <v>270</v>
      </c>
      <c r="I348" s="0" t="s">
        <v>577</v>
      </c>
      <c r="J348" s="0" t="s">
        <v>253</v>
      </c>
      <c r="K348" s="0" t="n">
        <v>0</v>
      </c>
      <c r="L348" s="0" t="s">
        <v>172</v>
      </c>
      <c r="M348" s="0" t="n">
        <v>0</v>
      </c>
      <c r="N348" s="0" t="s">
        <v>194</v>
      </c>
      <c r="O348" s="0" t="s">
        <v>178</v>
      </c>
      <c r="P348" s="0" t="s">
        <v>174</v>
      </c>
    </row>
    <row r="349" customFormat="false" ht="15" hidden="false" customHeight="false" outlineLevel="0" collapsed="false">
      <c r="A349" s="0" t="s">
        <v>166</v>
      </c>
      <c r="B349" s="0" t="s">
        <v>273</v>
      </c>
      <c r="C349" s="0" t="s">
        <v>97</v>
      </c>
      <c r="E349" s="0" t="n">
        <v>2</v>
      </c>
      <c r="F349" s="0" t="s">
        <v>274</v>
      </c>
      <c r="G349" s="0" t="s">
        <v>267</v>
      </c>
      <c r="H349" s="0" t="s">
        <v>273</v>
      </c>
      <c r="I349" s="0" t="s">
        <v>577</v>
      </c>
      <c r="J349" s="0" t="s">
        <v>253</v>
      </c>
      <c r="K349" s="0" t="n">
        <v>0</v>
      </c>
      <c r="L349" s="0" t="s">
        <v>172</v>
      </c>
      <c r="M349" s="0" t="n">
        <v>0</v>
      </c>
      <c r="N349" s="0" t="s">
        <v>194</v>
      </c>
      <c r="O349" s="0" t="s">
        <v>178</v>
      </c>
      <c r="P349" s="0" t="s">
        <v>174</v>
      </c>
    </row>
    <row r="350" customFormat="false" ht="15" hidden="false" customHeight="false" outlineLevel="0" collapsed="false">
      <c r="A350" s="0" t="s">
        <v>166</v>
      </c>
      <c r="B350" s="0" t="s">
        <v>275</v>
      </c>
      <c r="C350" s="0" t="s">
        <v>276</v>
      </c>
      <c r="E350" s="0" t="n">
        <v>3</v>
      </c>
      <c r="F350" s="0" t="s">
        <v>277</v>
      </c>
      <c r="G350" s="0" t="s">
        <v>267</v>
      </c>
      <c r="H350" s="0" t="s">
        <v>275</v>
      </c>
      <c r="I350" s="0" t="s">
        <v>577</v>
      </c>
      <c r="J350" s="0" t="s">
        <v>253</v>
      </c>
      <c r="K350" s="0" t="n">
        <v>0</v>
      </c>
      <c r="L350" s="0" t="s">
        <v>172</v>
      </c>
      <c r="M350" s="0" t="n">
        <v>0</v>
      </c>
      <c r="N350" s="0" t="s">
        <v>194</v>
      </c>
      <c r="O350" s="0" t="s">
        <v>178</v>
      </c>
      <c r="P350" s="0" t="s">
        <v>174</v>
      </c>
    </row>
    <row r="351" customFormat="false" ht="15" hidden="false" customHeight="false" outlineLevel="0" collapsed="false">
      <c r="A351" s="0" t="s">
        <v>166</v>
      </c>
      <c r="B351" s="0" t="s">
        <v>280</v>
      </c>
      <c r="C351" s="0" t="s">
        <v>100</v>
      </c>
      <c r="E351" s="0" t="n">
        <v>9</v>
      </c>
      <c r="F351" s="0" t="s">
        <v>281</v>
      </c>
      <c r="G351" s="0" t="s">
        <v>584</v>
      </c>
      <c r="H351" s="0" t="s">
        <v>280</v>
      </c>
      <c r="I351" s="0" t="s">
        <v>577</v>
      </c>
      <c r="J351" s="0" t="s">
        <v>256</v>
      </c>
      <c r="K351" s="0" t="n">
        <v>0</v>
      </c>
      <c r="L351" s="0" t="s">
        <v>172</v>
      </c>
      <c r="M351" s="0" t="n">
        <v>0</v>
      </c>
      <c r="N351" s="0" t="s">
        <v>194</v>
      </c>
      <c r="O351" s="0" t="s">
        <v>178</v>
      </c>
      <c r="P351" s="0" t="s">
        <v>174</v>
      </c>
    </row>
    <row r="352" customFormat="false" ht="15" hidden="false" customHeight="false" outlineLevel="0" collapsed="false">
      <c r="A352" s="0" t="s">
        <v>166</v>
      </c>
      <c r="B352" s="0" t="s">
        <v>289</v>
      </c>
      <c r="C352" s="0" t="s">
        <v>290</v>
      </c>
      <c r="E352" s="0" t="n">
        <v>13</v>
      </c>
      <c r="F352" s="0" t="s">
        <v>291</v>
      </c>
      <c r="G352" s="0" t="s">
        <v>584</v>
      </c>
      <c r="H352" s="0" t="s">
        <v>289</v>
      </c>
      <c r="I352" s="0" t="s">
        <v>577</v>
      </c>
      <c r="J352" s="0" t="s">
        <v>171</v>
      </c>
      <c r="K352" s="0" t="n">
        <v>0</v>
      </c>
      <c r="L352" s="0" t="s">
        <v>172</v>
      </c>
      <c r="M352" s="0" t="n">
        <v>0</v>
      </c>
      <c r="N352" s="0" t="s">
        <v>173</v>
      </c>
      <c r="O352" s="0" t="s">
        <v>174</v>
      </c>
      <c r="P352" s="0" t="s">
        <v>174</v>
      </c>
    </row>
    <row r="353" customFormat="false" ht="15" hidden="false" customHeight="false" outlineLevel="0" collapsed="false">
      <c r="A353" s="0" t="s">
        <v>166</v>
      </c>
      <c r="B353" s="0" t="s">
        <v>292</v>
      </c>
      <c r="C353" s="0" t="s">
        <v>103</v>
      </c>
      <c r="E353" s="0" t="n">
        <v>1</v>
      </c>
      <c r="F353" s="0" t="s">
        <v>293</v>
      </c>
      <c r="G353" s="0" t="s">
        <v>289</v>
      </c>
      <c r="H353" s="0" t="s">
        <v>292</v>
      </c>
      <c r="I353" s="0" t="s">
        <v>577</v>
      </c>
      <c r="J353" s="0" t="s">
        <v>256</v>
      </c>
      <c r="K353" s="0" t="n">
        <v>0</v>
      </c>
      <c r="L353" s="0" t="s">
        <v>172</v>
      </c>
      <c r="M353" s="0" t="n">
        <v>0</v>
      </c>
      <c r="N353" s="0" t="s">
        <v>194</v>
      </c>
      <c r="O353" s="0" t="s">
        <v>178</v>
      </c>
      <c r="P353" s="0" t="s">
        <v>174</v>
      </c>
    </row>
    <row r="354" customFormat="false" ht="15" hidden="false" customHeight="false" outlineLevel="0" collapsed="false">
      <c r="A354" s="0" t="s">
        <v>166</v>
      </c>
      <c r="B354" s="0" t="s">
        <v>295</v>
      </c>
      <c r="C354" s="0" t="s">
        <v>104</v>
      </c>
      <c r="E354" s="0" t="n">
        <v>2</v>
      </c>
      <c r="F354" s="0" t="s">
        <v>414</v>
      </c>
      <c r="G354" s="0" t="s">
        <v>289</v>
      </c>
      <c r="H354" s="0" t="s">
        <v>295</v>
      </c>
      <c r="I354" s="0" t="s">
        <v>577</v>
      </c>
      <c r="J354" s="0" t="s">
        <v>265</v>
      </c>
      <c r="K354" s="0" t="n">
        <v>0</v>
      </c>
      <c r="L354" s="0" t="s">
        <v>172</v>
      </c>
      <c r="M354" s="0" t="n">
        <v>0</v>
      </c>
      <c r="N354" s="0" t="s">
        <v>194</v>
      </c>
      <c r="O354" s="0" t="s">
        <v>178</v>
      </c>
      <c r="P354" s="0" t="s">
        <v>174</v>
      </c>
    </row>
    <row r="355" customFormat="false" ht="15" hidden="false" customHeight="false" outlineLevel="0" collapsed="false">
      <c r="A355" s="0" t="s">
        <v>166</v>
      </c>
      <c r="B355" s="0" t="s">
        <v>297</v>
      </c>
      <c r="C355" s="0" t="s">
        <v>298</v>
      </c>
      <c r="E355" s="0" t="n">
        <v>14</v>
      </c>
      <c r="F355" s="0" t="s">
        <v>299</v>
      </c>
      <c r="G355" s="0" t="s">
        <v>584</v>
      </c>
      <c r="H355" s="0" t="s">
        <v>297</v>
      </c>
      <c r="I355" s="0" t="s">
        <v>577</v>
      </c>
      <c r="J355" s="0" t="s">
        <v>171</v>
      </c>
      <c r="K355" s="0" t="n">
        <v>0</v>
      </c>
      <c r="L355" s="0" t="s">
        <v>172</v>
      </c>
      <c r="M355" s="0" t="n">
        <v>0</v>
      </c>
      <c r="N355" s="0" t="s">
        <v>173</v>
      </c>
      <c r="O355" s="0" t="s">
        <v>174</v>
      </c>
      <c r="P355" s="0" t="s">
        <v>174</v>
      </c>
    </row>
    <row r="356" customFormat="false" ht="15" hidden="false" customHeight="false" outlineLevel="0" collapsed="false">
      <c r="A356" s="0" t="s">
        <v>166</v>
      </c>
      <c r="B356" s="0" t="s">
        <v>300</v>
      </c>
      <c r="C356" s="0" t="s">
        <v>105</v>
      </c>
      <c r="E356" s="0" t="n">
        <v>1</v>
      </c>
      <c r="F356" s="0" t="s">
        <v>301</v>
      </c>
      <c r="G356" s="0" t="s">
        <v>297</v>
      </c>
      <c r="H356" s="0" t="s">
        <v>300</v>
      </c>
      <c r="I356" s="0" t="s">
        <v>577</v>
      </c>
      <c r="J356" s="0" t="s">
        <v>256</v>
      </c>
      <c r="K356" s="0" t="n">
        <v>0</v>
      </c>
      <c r="L356" s="0" t="s">
        <v>172</v>
      </c>
      <c r="M356" s="0" t="n">
        <v>0</v>
      </c>
      <c r="N356" s="0" t="s">
        <v>194</v>
      </c>
      <c r="O356" s="0" t="s">
        <v>178</v>
      </c>
      <c r="P356" s="0" t="s">
        <v>174</v>
      </c>
    </row>
    <row r="357" customFormat="false" ht="15" hidden="false" customHeight="false" outlineLevel="0" collapsed="false">
      <c r="A357" s="0" t="s">
        <v>166</v>
      </c>
      <c r="B357" s="0" t="s">
        <v>302</v>
      </c>
      <c r="C357" s="0" t="s">
        <v>106</v>
      </c>
      <c r="E357" s="0" t="n">
        <v>2</v>
      </c>
      <c r="F357" s="0" t="s">
        <v>303</v>
      </c>
      <c r="G357" s="0" t="s">
        <v>297</v>
      </c>
      <c r="H357" s="0" t="s">
        <v>302</v>
      </c>
      <c r="I357" s="0" t="s">
        <v>577</v>
      </c>
      <c r="J357" s="0" t="s">
        <v>265</v>
      </c>
      <c r="K357" s="0" t="n">
        <v>0</v>
      </c>
      <c r="L357" s="0" t="s">
        <v>172</v>
      </c>
      <c r="M357" s="0" t="n">
        <v>0</v>
      </c>
      <c r="N357" s="0" t="s">
        <v>194</v>
      </c>
      <c r="O357" s="0" t="s">
        <v>178</v>
      </c>
      <c r="P357" s="0" t="s">
        <v>174</v>
      </c>
    </row>
    <row r="358" customFormat="false" ht="15" hidden="false" customHeight="false" outlineLevel="0" collapsed="false">
      <c r="A358" s="0" t="s">
        <v>166</v>
      </c>
      <c r="B358" s="0" t="s">
        <v>305</v>
      </c>
      <c r="C358" s="0" t="s">
        <v>107</v>
      </c>
      <c r="E358" s="0" t="n">
        <v>15</v>
      </c>
      <c r="F358" s="0" t="s">
        <v>306</v>
      </c>
      <c r="G358" s="0" t="s">
        <v>584</v>
      </c>
      <c r="H358" s="0" t="s">
        <v>305</v>
      </c>
      <c r="I358" s="0" t="s">
        <v>577</v>
      </c>
      <c r="J358" s="0" t="s">
        <v>256</v>
      </c>
      <c r="K358" s="0" t="n">
        <v>0</v>
      </c>
      <c r="L358" s="0" t="s">
        <v>172</v>
      </c>
      <c r="M358" s="0" t="n">
        <v>0</v>
      </c>
      <c r="N358" s="0" t="s">
        <v>194</v>
      </c>
      <c r="O358" s="0" t="s">
        <v>178</v>
      </c>
      <c r="P358" s="0" t="s">
        <v>174</v>
      </c>
    </row>
    <row r="359" customFormat="false" ht="15" hidden="false" customHeight="false" outlineLevel="0" collapsed="false">
      <c r="A359" s="0" t="s">
        <v>166</v>
      </c>
      <c r="B359" s="0" t="s">
        <v>587</v>
      </c>
      <c r="C359" s="0" t="s">
        <v>588</v>
      </c>
      <c r="F359" s="0" t="s">
        <v>589</v>
      </c>
      <c r="H359" s="0" t="s">
        <v>587</v>
      </c>
      <c r="I359" s="0" t="s">
        <v>590</v>
      </c>
      <c r="J359" s="0" t="s">
        <v>171</v>
      </c>
      <c r="K359" s="0" t="n">
        <v>0</v>
      </c>
      <c r="L359" s="0" t="s">
        <v>172</v>
      </c>
      <c r="M359" s="0" t="n">
        <v>0</v>
      </c>
      <c r="N359" s="0" t="s">
        <v>173</v>
      </c>
      <c r="O359" s="0" t="s">
        <v>174</v>
      </c>
      <c r="P359" s="0" t="s">
        <v>174</v>
      </c>
    </row>
    <row r="360" customFormat="false" ht="15" hidden="false" customHeight="false" outlineLevel="0" collapsed="false">
      <c r="A360" s="0" t="s">
        <v>166</v>
      </c>
      <c r="B360" s="0" t="s">
        <v>591</v>
      </c>
      <c r="C360" s="0" t="s">
        <v>592</v>
      </c>
      <c r="E360" s="0" t="n">
        <v>1</v>
      </c>
      <c r="F360" s="0" t="s">
        <v>593</v>
      </c>
      <c r="G360" s="0" t="s">
        <v>587</v>
      </c>
      <c r="H360" s="0" t="s">
        <v>591</v>
      </c>
      <c r="I360" s="0" t="s">
        <v>590</v>
      </c>
      <c r="J360" s="0" t="s">
        <v>171</v>
      </c>
      <c r="K360" s="0" t="n">
        <v>0</v>
      </c>
      <c r="L360" s="0" t="s">
        <v>227</v>
      </c>
      <c r="M360" s="0" t="n">
        <v>0</v>
      </c>
      <c r="N360" s="0" t="s">
        <v>173</v>
      </c>
      <c r="O360" s="0" t="s">
        <v>174</v>
      </c>
      <c r="P360" s="0" t="s">
        <v>174</v>
      </c>
    </row>
    <row r="361" customFormat="false" ht="15" hidden="false" customHeight="false" outlineLevel="0" collapsed="false">
      <c r="A361" s="0" t="s">
        <v>166</v>
      </c>
      <c r="B361" s="0" t="s">
        <v>594</v>
      </c>
      <c r="C361" s="0" t="s">
        <v>595</v>
      </c>
      <c r="E361" s="0" t="n">
        <v>1</v>
      </c>
      <c r="F361" s="0" t="s">
        <v>596</v>
      </c>
      <c r="G361" s="0" t="s">
        <v>591</v>
      </c>
      <c r="H361" s="0" t="s">
        <v>594</v>
      </c>
      <c r="I361" s="0" t="s">
        <v>590</v>
      </c>
      <c r="J361" s="0" t="s">
        <v>171</v>
      </c>
      <c r="K361" s="0" t="n">
        <v>0</v>
      </c>
      <c r="L361" s="0" t="s">
        <v>231</v>
      </c>
      <c r="M361" s="0" t="n">
        <v>0</v>
      </c>
      <c r="N361" s="0" t="s">
        <v>173</v>
      </c>
      <c r="O361" s="0" t="s">
        <v>174</v>
      </c>
      <c r="P361" s="0" t="s">
        <v>174</v>
      </c>
    </row>
    <row r="362" customFormat="false" ht="15" hidden="false" customHeight="false" outlineLevel="0" collapsed="false">
      <c r="B362" s="0" t="s">
        <v>597</v>
      </c>
      <c r="C362" s="0" t="s">
        <v>598</v>
      </c>
      <c r="E362" s="0" t="n">
        <v>2</v>
      </c>
      <c r="F362" s="0" t="s">
        <v>599</v>
      </c>
      <c r="G362" s="0" t="s">
        <v>587</v>
      </c>
      <c r="H362" s="0" t="s">
        <v>597</v>
      </c>
      <c r="I362" s="0" t="s">
        <v>590</v>
      </c>
      <c r="J362" s="0" t="s">
        <v>171</v>
      </c>
      <c r="K362" s="0" t="n">
        <v>0</v>
      </c>
      <c r="L362" s="0" t="s">
        <v>172</v>
      </c>
      <c r="M362" s="0" t="n">
        <v>0</v>
      </c>
      <c r="N362" s="0" t="s">
        <v>173</v>
      </c>
      <c r="O362" s="0" t="s">
        <v>174</v>
      </c>
      <c r="P362" s="0" t="s">
        <v>174</v>
      </c>
    </row>
    <row r="363" customFormat="false" ht="15" hidden="false" customHeight="false" outlineLevel="0" collapsed="false">
      <c r="A363" s="0" t="s">
        <v>166</v>
      </c>
    </row>
    <row r="364" customFormat="false" ht="15" hidden="false" customHeight="false" outlineLevel="0" collapsed="false">
      <c r="A364" s="0" t="s">
        <v>166</v>
      </c>
      <c r="B364" s="0" t="s">
        <v>434</v>
      </c>
      <c r="C364" s="0" t="s">
        <v>435</v>
      </c>
      <c r="E364" s="0" t="n">
        <v>2</v>
      </c>
      <c r="F364" s="0" t="s">
        <v>436</v>
      </c>
      <c r="G364" s="0" t="s">
        <v>597</v>
      </c>
      <c r="H364" s="0" t="s">
        <v>437</v>
      </c>
      <c r="I364" s="0" t="s">
        <v>590</v>
      </c>
      <c r="J364" s="0" t="s">
        <v>456</v>
      </c>
      <c r="K364" s="0" t="n">
        <v>0</v>
      </c>
      <c r="L364" s="0" t="s">
        <v>172</v>
      </c>
      <c r="M364" s="0" t="n">
        <v>0</v>
      </c>
      <c r="N364" s="0" t="s">
        <v>173</v>
      </c>
      <c r="O364" s="0" t="s">
        <v>178</v>
      </c>
      <c r="P364" s="0" t="s">
        <v>174</v>
      </c>
    </row>
    <row r="365" customFormat="false" ht="15" hidden="false" customHeight="false" outlineLevel="0" collapsed="false">
      <c r="A365" s="0" t="s">
        <v>166</v>
      </c>
      <c r="B365" s="0" t="s">
        <v>254</v>
      </c>
      <c r="C365" s="0" t="s">
        <v>91</v>
      </c>
      <c r="E365" s="0" t="n">
        <v>3</v>
      </c>
      <c r="F365" s="0" t="s">
        <v>255</v>
      </c>
      <c r="G365" s="0" t="s">
        <v>597</v>
      </c>
      <c r="H365" s="0" t="s">
        <v>254</v>
      </c>
      <c r="I365" s="0" t="s">
        <v>590</v>
      </c>
      <c r="J365" s="0" t="s">
        <v>256</v>
      </c>
      <c r="K365" s="0" t="n">
        <v>0</v>
      </c>
      <c r="L365" s="0" t="s">
        <v>172</v>
      </c>
      <c r="M365" s="0" t="n">
        <v>0</v>
      </c>
      <c r="N365" s="0" t="s">
        <v>194</v>
      </c>
      <c r="O365" s="0" t="s">
        <v>178</v>
      </c>
      <c r="P365" s="0" t="s">
        <v>174</v>
      </c>
    </row>
    <row r="366" customFormat="false" ht="15" hidden="false" customHeight="false" outlineLevel="0" collapsed="false">
      <c r="A366" s="0" t="s">
        <v>166</v>
      </c>
      <c r="B366" s="0" t="s">
        <v>257</v>
      </c>
      <c r="C366" s="0" t="s">
        <v>92</v>
      </c>
      <c r="E366" s="0" t="n">
        <v>4</v>
      </c>
      <c r="F366" s="0" t="s">
        <v>258</v>
      </c>
      <c r="G366" s="0" t="s">
        <v>597</v>
      </c>
      <c r="H366" s="0" t="s">
        <v>257</v>
      </c>
      <c r="I366" s="0" t="s">
        <v>590</v>
      </c>
      <c r="J366" s="0" t="s">
        <v>256</v>
      </c>
      <c r="K366" s="0" t="n">
        <v>0</v>
      </c>
      <c r="L366" s="0" t="s">
        <v>172</v>
      </c>
      <c r="M366" s="0" t="n">
        <v>0</v>
      </c>
      <c r="N366" s="0" t="s">
        <v>194</v>
      </c>
      <c r="O366" s="0" t="s">
        <v>178</v>
      </c>
      <c r="P366" s="0" t="s">
        <v>174</v>
      </c>
    </row>
    <row r="367" customFormat="false" ht="15" hidden="false" customHeight="false" outlineLevel="0" collapsed="false">
      <c r="A367" s="0" t="s">
        <v>166</v>
      </c>
      <c r="B367" s="0" t="s">
        <v>259</v>
      </c>
      <c r="C367" s="0" t="s">
        <v>93</v>
      </c>
      <c r="E367" s="0" t="n">
        <v>5</v>
      </c>
      <c r="F367" s="0" t="s">
        <v>260</v>
      </c>
      <c r="G367" s="0" t="s">
        <v>597</v>
      </c>
      <c r="H367" s="0" t="s">
        <v>259</v>
      </c>
      <c r="I367" s="0" t="s">
        <v>590</v>
      </c>
      <c r="J367" s="0" t="s">
        <v>256</v>
      </c>
      <c r="K367" s="0" t="n">
        <v>0</v>
      </c>
      <c r="L367" s="0" t="s">
        <v>172</v>
      </c>
      <c r="M367" s="0" t="n">
        <v>0</v>
      </c>
      <c r="N367" s="0" t="s">
        <v>194</v>
      </c>
      <c r="O367" s="0" t="s">
        <v>178</v>
      </c>
      <c r="P367" s="0" t="s">
        <v>174</v>
      </c>
    </row>
    <row r="368" customFormat="false" ht="15" hidden="false" customHeight="false" outlineLevel="0" collapsed="false">
      <c r="A368" s="0" t="s">
        <v>166</v>
      </c>
      <c r="B368" s="0" t="s">
        <v>267</v>
      </c>
      <c r="C368" s="0" t="s">
        <v>268</v>
      </c>
      <c r="E368" s="0" t="n">
        <v>8</v>
      </c>
      <c r="F368" s="0" t="s">
        <v>269</v>
      </c>
      <c r="G368" s="0" t="s">
        <v>597</v>
      </c>
      <c r="H368" s="0" t="s">
        <v>267</v>
      </c>
      <c r="I368" s="0" t="s">
        <v>590</v>
      </c>
      <c r="J368" s="0" t="s">
        <v>171</v>
      </c>
      <c r="K368" s="0" t="n">
        <v>0</v>
      </c>
      <c r="L368" s="0" t="s">
        <v>172</v>
      </c>
      <c r="M368" s="0" t="n">
        <v>0</v>
      </c>
      <c r="N368" s="0" t="s">
        <v>173</v>
      </c>
      <c r="O368" s="0" t="s">
        <v>174</v>
      </c>
      <c r="P368" s="0" t="s">
        <v>174</v>
      </c>
    </row>
    <row r="369" customFormat="false" ht="15" hidden="false" customHeight="false" outlineLevel="0" collapsed="false">
      <c r="A369" s="0" t="s">
        <v>166</v>
      </c>
      <c r="B369" s="0" t="s">
        <v>270</v>
      </c>
      <c r="C369" s="0" t="s">
        <v>96</v>
      </c>
      <c r="E369" s="0" t="n">
        <v>1</v>
      </c>
      <c r="F369" s="0" t="s">
        <v>271</v>
      </c>
      <c r="G369" s="0" t="s">
        <v>267</v>
      </c>
      <c r="H369" s="0" t="s">
        <v>270</v>
      </c>
      <c r="I369" s="0" t="s">
        <v>590</v>
      </c>
      <c r="J369" s="0" t="s">
        <v>253</v>
      </c>
      <c r="K369" s="0" t="n">
        <v>0</v>
      </c>
      <c r="L369" s="0" t="s">
        <v>172</v>
      </c>
      <c r="M369" s="0" t="n">
        <v>0</v>
      </c>
      <c r="N369" s="0" t="s">
        <v>194</v>
      </c>
      <c r="O369" s="0" t="s">
        <v>178</v>
      </c>
      <c r="P369" s="0" t="s">
        <v>174</v>
      </c>
    </row>
    <row r="370" customFormat="false" ht="15" hidden="false" customHeight="false" outlineLevel="0" collapsed="false">
      <c r="A370" s="0" t="s">
        <v>166</v>
      </c>
      <c r="B370" s="0" t="s">
        <v>273</v>
      </c>
      <c r="C370" s="0" t="s">
        <v>97</v>
      </c>
      <c r="E370" s="0" t="n">
        <v>2</v>
      </c>
      <c r="F370" s="0" t="s">
        <v>274</v>
      </c>
      <c r="G370" s="0" t="s">
        <v>267</v>
      </c>
      <c r="H370" s="0" t="s">
        <v>273</v>
      </c>
      <c r="I370" s="0" t="s">
        <v>590</v>
      </c>
      <c r="J370" s="0" t="s">
        <v>253</v>
      </c>
      <c r="K370" s="0" t="n">
        <v>0</v>
      </c>
      <c r="L370" s="0" t="s">
        <v>172</v>
      </c>
      <c r="M370" s="0" t="n">
        <v>0</v>
      </c>
      <c r="N370" s="0" t="s">
        <v>194</v>
      </c>
      <c r="O370" s="0" t="s">
        <v>178</v>
      </c>
      <c r="P370" s="0" t="s">
        <v>174</v>
      </c>
    </row>
    <row r="371" customFormat="false" ht="15" hidden="false" customHeight="false" outlineLevel="0" collapsed="false">
      <c r="A371" s="0" t="s">
        <v>166</v>
      </c>
      <c r="B371" s="0" t="s">
        <v>275</v>
      </c>
      <c r="C371" s="0" t="s">
        <v>276</v>
      </c>
      <c r="E371" s="0" t="n">
        <v>3</v>
      </c>
      <c r="F371" s="0" t="s">
        <v>277</v>
      </c>
      <c r="G371" s="0" t="s">
        <v>267</v>
      </c>
      <c r="H371" s="0" t="s">
        <v>275</v>
      </c>
      <c r="I371" s="0" t="s">
        <v>590</v>
      </c>
      <c r="J371" s="0" t="s">
        <v>253</v>
      </c>
      <c r="K371" s="0" t="n">
        <v>0</v>
      </c>
      <c r="L371" s="0" t="s">
        <v>172</v>
      </c>
      <c r="M371" s="0" t="n">
        <v>0</v>
      </c>
      <c r="N371" s="0" t="s">
        <v>194</v>
      </c>
      <c r="O371" s="0" t="s">
        <v>178</v>
      </c>
      <c r="P371" s="0" t="s">
        <v>174</v>
      </c>
    </row>
    <row r="372" customFormat="false" ht="15" hidden="false" customHeight="false" outlineLevel="0" collapsed="false">
      <c r="A372" s="0" t="s">
        <v>166</v>
      </c>
      <c r="B372" s="0" t="s">
        <v>280</v>
      </c>
      <c r="C372" s="0" t="s">
        <v>100</v>
      </c>
      <c r="E372" s="0" t="n">
        <v>9</v>
      </c>
      <c r="F372" s="0" t="s">
        <v>281</v>
      </c>
      <c r="G372" s="0" t="s">
        <v>597</v>
      </c>
      <c r="H372" s="0" t="s">
        <v>280</v>
      </c>
      <c r="I372" s="0" t="s">
        <v>590</v>
      </c>
      <c r="J372" s="0" t="s">
        <v>256</v>
      </c>
      <c r="K372" s="0" t="n">
        <v>0</v>
      </c>
      <c r="L372" s="0" t="s">
        <v>172</v>
      </c>
      <c r="M372" s="0" t="n">
        <v>0</v>
      </c>
      <c r="N372" s="0" t="s">
        <v>194</v>
      </c>
      <c r="O372" s="0" t="s">
        <v>178</v>
      </c>
      <c r="P372" s="0" t="s">
        <v>174</v>
      </c>
    </row>
    <row r="373" customFormat="false" ht="15" hidden="false" customHeight="false" outlineLevel="0" collapsed="false">
      <c r="A373" s="0" t="s">
        <v>166</v>
      </c>
      <c r="B373" s="0" t="s">
        <v>289</v>
      </c>
      <c r="C373" s="0" t="s">
        <v>290</v>
      </c>
      <c r="E373" s="0" t="n">
        <v>13</v>
      </c>
      <c r="F373" s="0" t="s">
        <v>291</v>
      </c>
      <c r="G373" s="0" t="s">
        <v>597</v>
      </c>
      <c r="H373" s="0" t="s">
        <v>289</v>
      </c>
      <c r="I373" s="0" t="s">
        <v>590</v>
      </c>
      <c r="J373" s="0" t="s">
        <v>171</v>
      </c>
      <c r="K373" s="0" t="n">
        <v>0</v>
      </c>
      <c r="L373" s="0" t="s">
        <v>172</v>
      </c>
      <c r="M373" s="0" t="n">
        <v>0</v>
      </c>
      <c r="N373" s="0" t="s">
        <v>173</v>
      </c>
      <c r="O373" s="0" t="s">
        <v>174</v>
      </c>
      <c r="P373" s="0" t="s">
        <v>174</v>
      </c>
    </row>
    <row r="374" customFormat="false" ht="15" hidden="false" customHeight="false" outlineLevel="0" collapsed="false">
      <c r="A374" s="0" t="s">
        <v>166</v>
      </c>
      <c r="B374" s="0" t="s">
        <v>292</v>
      </c>
      <c r="C374" s="0" t="s">
        <v>103</v>
      </c>
      <c r="E374" s="0" t="n">
        <v>1</v>
      </c>
      <c r="F374" s="0" t="s">
        <v>293</v>
      </c>
      <c r="G374" s="0" t="s">
        <v>289</v>
      </c>
      <c r="H374" s="0" t="s">
        <v>292</v>
      </c>
      <c r="I374" s="0" t="s">
        <v>590</v>
      </c>
      <c r="J374" s="0" t="s">
        <v>256</v>
      </c>
      <c r="K374" s="0" t="n">
        <v>0</v>
      </c>
      <c r="L374" s="0" t="s">
        <v>172</v>
      </c>
      <c r="M374" s="0" t="n">
        <v>0</v>
      </c>
      <c r="N374" s="0" t="s">
        <v>194</v>
      </c>
      <c r="O374" s="0" t="s">
        <v>178</v>
      </c>
      <c r="P374" s="0" t="s">
        <v>174</v>
      </c>
    </row>
    <row r="375" customFormat="false" ht="15" hidden="false" customHeight="false" outlineLevel="0" collapsed="false">
      <c r="A375" s="0" t="s">
        <v>166</v>
      </c>
      <c r="B375" s="0" t="s">
        <v>295</v>
      </c>
      <c r="C375" s="0" t="s">
        <v>104</v>
      </c>
      <c r="E375" s="0" t="n">
        <v>2</v>
      </c>
      <c r="F375" s="0" t="s">
        <v>414</v>
      </c>
      <c r="G375" s="0" t="s">
        <v>289</v>
      </c>
      <c r="H375" s="0" t="s">
        <v>295</v>
      </c>
      <c r="I375" s="0" t="s">
        <v>590</v>
      </c>
      <c r="J375" s="0" t="s">
        <v>265</v>
      </c>
      <c r="K375" s="0" t="n">
        <v>0</v>
      </c>
      <c r="L375" s="0" t="s">
        <v>172</v>
      </c>
      <c r="M375" s="0" t="n">
        <v>0</v>
      </c>
      <c r="N375" s="0" t="s">
        <v>194</v>
      </c>
      <c r="O375" s="0" t="s">
        <v>178</v>
      </c>
      <c r="P375" s="0" t="s">
        <v>174</v>
      </c>
    </row>
    <row r="376" customFormat="false" ht="15" hidden="false" customHeight="false" outlineLevel="0" collapsed="false">
      <c r="A376" s="0" t="s">
        <v>166</v>
      </c>
      <c r="B376" s="0" t="s">
        <v>297</v>
      </c>
      <c r="C376" s="0" t="s">
        <v>298</v>
      </c>
      <c r="E376" s="0" t="n">
        <v>14</v>
      </c>
      <c r="F376" s="0" t="s">
        <v>299</v>
      </c>
      <c r="G376" s="0" t="s">
        <v>597</v>
      </c>
      <c r="H376" s="0" t="s">
        <v>297</v>
      </c>
      <c r="I376" s="0" t="s">
        <v>590</v>
      </c>
      <c r="J376" s="0" t="s">
        <v>171</v>
      </c>
      <c r="K376" s="0" t="n">
        <v>0</v>
      </c>
      <c r="L376" s="0" t="s">
        <v>172</v>
      </c>
      <c r="M376" s="0" t="n">
        <v>0</v>
      </c>
      <c r="N376" s="0" t="s">
        <v>173</v>
      </c>
      <c r="O376" s="0" t="s">
        <v>174</v>
      </c>
      <c r="P376" s="0" t="s">
        <v>174</v>
      </c>
    </row>
    <row r="377" customFormat="false" ht="15" hidden="false" customHeight="false" outlineLevel="0" collapsed="false">
      <c r="A377" s="0" t="s">
        <v>166</v>
      </c>
      <c r="B377" s="0" t="s">
        <v>300</v>
      </c>
      <c r="C377" s="0" t="s">
        <v>105</v>
      </c>
      <c r="E377" s="0" t="n">
        <v>1</v>
      </c>
      <c r="F377" s="0" t="s">
        <v>301</v>
      </c>
      <c r="G377" s="0" t="s">
        <v>297</v>
      </c>
      <c r="H377" s="0" t="s">
        <v>300</v>
      </c>
      <c r="I377" s="0" t="s">
        <v>590</v>
      </c>
      <c r="J377" s="0" t="s">
        <v>256</v>
      </c>
      <c r="K377" s="0" t="n">
        <v>0</v>
      </c>
      <c r="L377" s="0" t="s">
        <v>172</v>
      </c>
      <c r="M377" s="0" t="n">
        <v>0</v>
      </c>
      <c r="N377" s="0" t="s">
        <v>194</v>
      </c>
      <c r="O377" s="0" t="s">
        <v>178</v>
      </c>
      <c r="P377" s="0" t="s">
        <v>174</v>
      </c>
    </row>
    <row r="378" customFormat="false" ht="15" hidden="false" customHeight="false" outlineLevel="0" collapsed="false">
      <c r="A378" s="0" t="s">
        <v>166</v>
      </c>
      <c r="B378" s="0" t="s">
        <v>302</v>
      </c>
      <c r="C378" s="0" t="s">
        <v>106</v>
      </c>
      <c r="E378" s="0" t="n">
        <v>2</v>
      </c>
      <c r="F378" s="0" t="s">
        <v>303</v>
      </c>
      <c r="G378" s="0" t="s">
        <v>297</v>
      </c>
      <c r="H378" s="0" t="s">
        <v>302</v>
      </c>
      <c r="I378" s="0" t="s">
        <v>590</v>
      </c>
      <c r="J378" s="0" t="s">
        <v>265</v>
      </c>
      <c r="K378" s="0" t="n">
        <v>0</v>
      </c>
      <c r="L378" s="0" t="s">
        <v>172</v>
      </c>
      <c r="M378" s="0" t="n">
        <v>0</v>
      </c>
      <c r="N378" s="0" t="s">
        <v>194</v>
      </c>
      <c r="O378" s="0" t="s">
        <v>178</v>
      </c>
      <c r="P378" s="0" t="s">
        <v>174</v>
      </c>
    </row>
    <row r="379" customFormat="false" ht="15" hidden="false" customHeight="false" outlineLevel="0" collapsed="false">
      <c r="A379" s="0" t="s">
        <v>166</v>
      </c>
      <c r="B379" s="0" t="s">
        <v>305</v>
      </c>
      <c r="C379" s="0" t="s">
        <v>107</v>
      </c>
      <c r="E379" s="0" t="n">
        <v>15</v>
      </c>
      <c r="F379" s="0" t="s">
        <v>306</v>
      </c>
      <c r="G379" s="0" t="s">
        <v>597</v>
      </c>
      <c r="H379" s="0" t="s">
        <v>305</v>
      </c>
      <c r="I379" s="0" t="s">
        <v>590</v>
      </c>
      <c r="J379" s="0" t="s">
        <v>256</v>
      </c>
      <c r="K379" s="0" t="n">
        <v>0</v>
      </c>
      <c r="L379" s="0" t="s">
        <v>172</v>
      </c>
      <c r="M379" s="0" t="n">
        <v>0</v>
      </c>
      <c r="N379" s="0" t="s">
        <v>194</v>
      </c>
      <c r="O379" s="0" t="s">
        <v>178</v>
      </c>
      <c r="P379" s="0" t="s">
        <v>174</v>
      </c>
    </row>
    <row r="380" customFormat="false" ht="15" hidden="false" customHeight="false" outlineLevel="0" collapsed="false">
      <c r="A380" s="0" t="s">
        <v>166</v>
      </c>
      <c r="B380" s="0" t="s">
        <v>600</v>
      </c>
      <c r="C380" s="0" t="s">
        <v>601</v>
      </c>
      <c r="F380" s="0" t="s">
        <v>602</v>
      </c>
      <c r="I380" s="0" t="s">
        <v>603</v>
      </c>
      <c r="J380" s="0" t="s">
        <v>171</v>
      </c>
      <c r="K380" s="0" t="n">
        <v>0</v>
      </c>
      <c r="L380" s="0" t="s">
        <v>172</v>
      </c>
      <c r="M380" s="0" t="n">
        <v>0</v>
      </c>
      <c r="N380" s="0" t="s">
        <v>173</v>
      </c>
      <c r="O380" s="0" t="s">
        <v>174</v>
      </c>
      <c r="P380" s="0" t="s">
        <v>174</v>
      </c>
    </row>
    <row r="381" customFormat="false" ht="15" hidden="false" customHeight="false" outlineLevel="0" collapsed="false">
      <c r="A381" s="0" t="s">
        <v>166</v>
      </c>
      <c r="B381" s="0" t="s">
        <v>604</v>
      </c>
      <c r="C381" s="0" t="s">
        <v>605</v>
      </c>
      <c r="E381" s="0" t="n">
        <v>1</v>
      </c>
      <c r="F381" s="0" t="s">
        <v>606</v>
      </c>
      <c r="G381" s="0" t="s">
        <v>600</v>
      </c>
      <c r="H381" s="0" t="s">
        <v>604</v>
      </c>
      <c r="I381" s="0" t="s">
        <v>603</v>
      </c>
      <c r="J381" s="0" t="s">
        <v>171</v>
      </c>
      <c r="K381" s="0" t="n">
        <v>0</v>
      </c>
      <c r="L381" s="0" t="s">
        <v>227</v>
      </c>
      <c r="M381" s="0" t="n">
        <v>0</v>
      </c>
      <c r="N381" s="0" t="s">
        <v>173</v>
      </c>
      <c r="O381" s="0" t="s">
        <v>174</v>
      </c>
      <c r="P381" s="0" t="s">
        <v>174</v>
      </c>
    </row>
    <row r="382" customFormat="false" ht="15" hidden="false" customHeight="false" outlineLevel="0" collapsed="false">
      <c r="A382" s="0" t="s">
        <v>166</v>
      </c>
      <c r="B382" s="0" t="s">
        <v>607</v>
      </c>
      <c r="C382" s="0" t="s">
        <v>608</v>
      </c>
      <c r="E382" s="0" t="n">
        <v>1</v>
      </c>
      <c r="F382" s="0" t="s">
        <v>609</v>
      </c>
      <c r="G382" s="0" t="s">
        <v>604</v>
      </c>
      <c r="H382" s="0" t="s">
        <v>607</v>
      </c>
      <c r="I382" s="0" t="s">
        <v>603</v>
      </c>
      <c r="J382" s="0" t="s">
        <v>171</v>
      </c>
      <c r="K382" s="0" t="n">
        <v>0</v>
      </c>
      <c r="L382" s="0" t="s">
        <v>231</v>
      </c>
      <c r="M382" s="0" t="n">
        <v>0</v>
      </c>
      <c r="N382" s="0" t="s">
        <v>173</v>
      </c>
      <c r="O382" s="0" t="s">
        <v>174</v>
      </c>
      <c r="P382" s="0" t="s">
        <v>174</v>
      </c>
    </row>
    <row r="383" customFormat="false" ht="15" hidden="false" customHeight="false" outlineLevel="0" collapsed="false">
      <c r="B383" s="0" t="s">
        <v>610</v>
      </c>
      <c r="C383" s="0" t="s">
        <v>611</v>
      </c>
      <c r="E383" s="0" t="n">
        <v>2</v>
      </c>
      <c r="F383" s="0" t="s">
        <v>612</v>
      </c>
      <c r="G383" s="0" t="s">
        <v>600</v>
      </c>
      <c r="H383" s="0" t="s">
        <v>610</v>
      </c>
      <c r="I383" s="0" t="s">
        <v>603</v>
      </c>
      <c r="J383" s="0" t="s">
        <v>171</v>
      </c>
      <c r="K383" s="0" t="n">
        <v>0</v>
      </c>
      <c r="L383" s="0" t="s">
        <v>172</v>
      </c>
      <c r="M383" s="0" t="n">
        <v>0</v>
      </c>
      <c r="N383" s="0" t="s">
        <v>173</v>
      </c>
      <c r="O383" s="0" t="s">
        <v>174</v>
      </c>
      <c r="P383" s="0" t="s">
        <v>174</v>
      </c>
    </row>
    <row r="384" customFormat="false" ht="15" hidden="false" customHeight="false" outlineLevel="0" collapsed="false">
      <c r="A384" s="0" t="s">
        <v>166</v>
      </c>
    </row>
    <row r="385" customFormat="false" ht="15" hidden="false" customHeight="false" outlineLevel="0" collapsed="false">
      <c r="A385" s="0" t="s">
        <v>166</v>
      </c>
      <c r="B385" s="0" t="s">
        <v>434</v>
      </c>
      <c r="C385" s="0" t="s">
        <v>435</v>
      </c>
      <c r="E385" s="0" t="n">
        <v>2</v>
      </c>
      <c r="F385" s="0" t="s">
        <v>436</v>
      </c>
      <c r="G385" s="0" t="s">
        <v>610</v>
      </c>
      <c r="H385" s="0" t="s">
        <v>437</v>
      </c>
      <c r="I385" s="0" t="s">
        <v>603</v>
      </c>
      <c r="J385" s="0" t="s">
        <v>456</v>
      </c>
      <c r="K385" s="0" t="n">
        <v>0</v>
      </c>
      <c r="L385" s="0" t="s">
        <v>172</v>
      </c>
      <c r="M385" s="0" t="n">
        <v>0</v>
      </c>
      <c r="N385" s="0" t="s">
        <v>173</v>
      </c>
      <c r="O385" s="0" t="s">
        <v>178</v>
      </c>
      <c r="P385" s="0" t="s">
        <v>174</v>
      </c>
    </row>
    <row r="386" customFormat="false" ht="15" hidden="false" customHeight="false" outlineLevel="0" collapsed="false">
      <c r="A386" s="0" t="s">
        <v>166</v>
      </c>
      <c r="B386" s="0" t="s">
        <v>254</v>
      </c>
      <c r="C386" s="0" t="s">
        <v>91</v>
      </c>
      <c r="E386" s="0" t="n">
        <v>3</v>
      </c>
      <c r="F386" s="0" t="s">
        <v>255</v>
      </c>
      <c r="G386" s="0" t="s">
        <v>610</v>
      </c>
      <c r="H386" s="0" t="s">
        <v>254</v>
      </c>
      <c r="I386" s="0" t="s">
        <v>603</v>
      </c>
      <c r="J386" s="0" t="s">
        <v>256</v>
      </c>
      <c r="K386" s="0" t="n">
        <v>0</v>
      </c>
      <c r="L386" s="0" t="s">
        <v>172</v>
      </c>
      <c r="M386" s="0" t="n">
        <v>0</v>
      </c>
      <c r="N386" s="0" t="s">
        <v>194</v>
      </c>
      <c r="O386" s="0" t="s">
        <v>178</v>
      </c>
      <c r="P386" s="0" t="s">
        <v>174</v>
      </c>
    </row>
    <row r="387" customFormat="false" ht="15" hidden="false" customHeight="false" outlineLevel="0" collapsed="false">
      <c r="A387" s="0" t="s">
        <v>166</v>
      </c>
      <c r="B387" s="0" t="s">
        <v>257</v>
      </c>
      <c r="C387" s="0" t="s">
        <v>92</v>
      </c>
      <c r="E387" s="0" t="n">
        <v>4</v>
      </c>
      <c r="F387" s="0" t="s">
        <v>258</v>
      </c>
      <c r="G387" s="0" t="s">
        <v>610</v>
      </c>
      <c r="H387" s="0" t="s">
        <v>257</v>
      </c>
      <c r="I387" s="0" t="s">
        <v>603</v>
      </c>
      <c r="J387" s="0" t="s">
        <v>256</v>
      </c>
      <c r="K387" s="0" t="n">
        <v>0</v>
      </c>
      <c r="L387" s="0" t="s">
        <v>172</v>
      </c>
      <c r="M387" s="0" t="n">
        <v>0</v>
      </c>
      <c r="N387" s="0" t="s">
        <v>194</v>
      </c>
      <c r="O387" s="0" t="s">
        <v>178</v>
      </c>
      <c r="P387" s="0" t="s">
        <v>174</v>
      </c>
    </row>
    <row r="388" customFormat="false" ht="15" hidden="false" customHeight="false" outlineLevel="0" collapsed="false">
      <c r="A388" s="0" t="s">
        <v>166</v>
      </c>
      <c r="B388" s="0" t="s">
        <v>259</v>
      </c>
      <c r="C388" s="0" t="s">
        <v>93</v>
      </c>
      <c r="E388" s="0" t="n">
        <v>5</v>
      </c>
      <c r="F388" s="0" t="s">
        <v>260</v>
      </c>
      <c r="G388" s="0" t="s">
        <v>610</v>
      </c>
      <c r="H388" s="0" t="s">
        <v>259</v>
      </c>
      <c r="I388" s="0" t="s">
        <v>603</v>
      </c>
      <c r="J388" s="0" t="s">
        <v>256</v>
      </c>
      <c r="K388" s="0" t="n">
        <v>0</v>
      </c>
      <c r="L388" s="0" t="s">
        <v>172</v>
      </c>
      <c r="M388" s="0" t="n">
        <v>0</v>
      </c>
      <c r="N388" s="0" t="s">
        <v>194</v>
      </c>
      <c r="O388" s="0" t="s">
        <v>178</v>
      </c>
      <c r="P388" s="0" t="s">
        <v>174</v>
      </c>
    </row>
    <row r="389" customFormat="false" ht="15" hidden="false" customHeight="false" outlineLevel="0" collapsed="false">
      <c r="A389" s="0" t="s">
        <v>166</v>
      </c>
      <c r="B389" s="0" t="s">
        <v>267</v>
      </c>
      <c r="C389" s="0" t="s">
        <v>268</v>
      </c>
      <c r="E389" s="0" t="n">
        <v>8</v>
      </c>
      <c r="F389" s="0" t="s">
        <v>269</v>
      </c>
      <c r="G389" s="0" t="s">
        <v>610</v>
      </c>
      <c r="H389" s="0" t="s">
        <v>267</v>
      </c>
      <c r="I389" s="0" t="s">
        <v>603</v>
      </c>
      <c r="J389" s="0" t="s">
        <v>171</v>
      </c>
      <c r="K389" s="0" t="n">
        <v>0</v>
      </c>
      <c r="L389" s="0" t="s">
        <v>172</v>
      </c>
      <c r="M389" s="0" t="n">
        <v>0</v>
      </c>
      <c r="N389" s="0" t="s">
        <v>173</v>
      </c>
      <c r="O389" s="0" t="s">
        <v>174</v>
      </c>
      <c r="P389" s="0" t="s">
        <v>174</v>
      </c>
    </row>
    <row r="390" customFormat="false" ht="15" hidden="false" customHeight="false" outlineLevel="0" collapsed="false">
      <c r="A390" s="0" t="s">
        <v>166</v>
      </c>
      <c r="B390" s="0" t="s">
        <v>270</v>
      </c>
      <c r="C390" s="0" t="s">
        <v>96</v>
      </c>
      <c r="E390" s="0" t="n">
        <v>1</v>
      </c>
      <c r="F390" s="0" t="s">
        <v>271</v>
      </c>
      <c r="G390" s="0" t="s">
        <v>610</v>
      </c>
      <c r="H390" s="0" t="s">
        <v>270</v>
      </c>
      <c r="I390" s="0" t="s">
        <v>603</v>
      </c>
      <c r="J390" s="0" t="s">
        <v>253</v>
      </c>
      <c r="K390" s="0" t="n">
        <v>0</v>
      </c>
      <c r="L390" s="0" t="s">
        <v>172</v>
      </c>
      <c r="M390" s="0" t="n">
        <v>0</v>
      </c>
      <c r="N390" s="0" t="s">
        <v>194</v>
      </c>
      <c r="O390" s="0" t="s">
        <v>178</v>
      </c>
      <c r="P390" s="0" t="s">
        <v>174</v>
      </c>
    </row>
    <row r="391" customFormat="false" ht="15" hidden="false" customHeight="false" outlineLevel="0" collapsed="false">
      <c r="A391" s="0" t="s">
        <v>166</v>
      </c>
      <c r="B391" s="0" t="s">
        <v>273</v>
      </c>
      <c r="C391" s="0" t="s">
        <v>97</v>
      </c>
      <c r="E391" s="0" t="n">
        <v>2</v>
      </c>
      <c r="F391" s="0" t="s">
        <v>274</v>
      </c>
      <c r="G391" s="0" t="s">
        <v>610</v>
      </c>
      <c r="H391" s="0" t="s">
        <v>273</v>
      </c>
      <c r="I391" s="0" t="s">
        <v>603</v>
      </c>
      <c r="J391" s="0" t="s">
        <v>253</v>
      </c>
      <c r="K391" s="0" t="n">
        <v>0</v>
      </c>
      <c r="L391" s="0" t="s">
        <v>172</v>
      </c>
      <c r="M391" s="0" t="n">
        <v>0</v>
      </c>
      <c r="N391" s="0" t="s">
        <v>194</v>
      </c>
      <c r="O391" s="0" t="s">
        <v>178</v>
      </c>
      <c r="P391" s="0" t="s">
        <v>174</v>
      </c>
    </row>
    <row r="392" customFormat="false" ht="15" hidden="false" customHeight="false" outlineLevel="0" collapsed="false">
      <c r="A392" s="0" t="s">
        <v>166</v>
      </c>
      <c r="B392" s="0" t="s">
        <v>275</v>
      </c>
      <c r="C392" s="0" t="s">
        <v>276</v>
      </c>
      <c r="E392" s="0" t="n">
        <v>3</v>
      </c>
      <c r="F392" s="0" t="s">
        <v>277</v>
      </c>
      <c r="G392" s="0" t="s">
        <v>267</v>
      </c>
      <c r="H392" s="0" t="s">
        <v>275</v>
      </c>
      <c r="I392" s="0" t="s">
        <v>603</v>
      </c>
      <c r="J392" s="0" t="s">
        <v>253</v>
      </c>
      <c r="K392" s="0" t="n">
        <v>0</v>
      </c>
      <c r="L392" s="0" t="s">
        <v>172</v>
      </c>
      <c r="M392" s="0" t="n">
        <v>0</v>
      </c>
      <c r="N392" s="0" t="s">
        <v>194</v>
      </c>
      <c r="O392" s="0" t="s">
        <v>178</v>
      </c>
      <c r="P392" s="0" t="s">
        <v>174</v>
      </c>
    </row>
    <row r="393" customFormat="false" ht="15" hidden="false" customHeight="false" outlineLevel="0" collapsed="false">
      <c r="A393" s="0" t="s">
        <v>166</v>
      </c>
      <c r="B393" s="0" t="s">
        <v>280</v>
      </c>
      <c r="C393" s="0" t="s">
        <v>100</v>
      </c>
      <c r="E393" s="0" t="n">
        <v>9</v>
      </c>
      <c r="F393" s="0" t="s">
        <v>281</v>
      </c>
      <c r="G393" s="0" t="s">
        <v>610</v>
      </c>
      <c r="H393" s="0" t="s">
        <v>280</v>
      </c>
      <c r="I393" s="0" t="s">
        <v>603</v>
      </c>
      <c r="J393" s="0" t="s">
        <v>256</v>
      </c>
      <c r="K393" s="0" t="n">
        <v>0</v>
      </c>
      <c r="L393" s="0" t="s">
        <v>172</v>
      </c>
      <c r="M393" s="0" t="n">
        <v>0</v>
      </c>
      <c r="N393" s="0" t="s">
        <v>194</v>
      </c>
      <c r="O393" s="0" t="s">
        <v>178</v>
      </c>
      <c r="P393" s="0" t="s">
        <v>174</v>
      </c>
    </row>
    <row r="394" customFormat="false" ht="15" hidden="false" customHeight="false" outlineLevel="0" collapsed="false">
      <c r="A394" s="0" t="s">
        <v>166</v>
      </c>
      <c r="B394" s="0" t="s">
        <v>289</v>
      </c>
      <c r="C394" s="0" t="s">
        <v>290</v>
      </c>
      <c r="E394" s="0" t="n">
        <v>13</v>
      </c>
      <c r="F394" s="0" t="s">
        <v>291</v>
      </c>
      <c r="G394" s="0" t="s">
        <v>610</v>
      </c>
      <c r="H394" s="0" t="s">
        <v>289</v>
      </c>
      <c r="I394" s="0" t="s">
        <v>603</v>
      </c>
      <c r="J394" s="0" t="s">
        <v>171</v>
      </c>
      <c r="K394" s="0" t="n">
        <v>0</v>
      </c>
      <c r="L394" s="0" t="s">
        <v>172</v>
      </c>
      <c r="M394" s="0" t="n">
        <v>0</v>
      </c>
      <c r="N394" s="0" t="s">
        <v>173</v>
      </c>
      <c r="O394" s="0" t="s">
        <v>174</v>
      </c>
      <c r="P394" s="0" t="s">
        <v>174</v>
      </c>
    </row>
    <row r="395" customFormat="false" ht="15" hidden="false" customHeight="false" outlineLevel="0" collapsed="false">
      <c r="A395" s="0" t="s">
        <v>166</v>
      </c>
      <c r="B395" s="0" t="s">
        <v>292</v>
      </c>
      <c r="C395" s="0" t="s">
        <v>103</v>
      </c>
      <c r="E395" s="0" t="n">
        <v>1</v>
      </c>
      <c r="F395" s="0" t="s">
        <v>293</v>
      </c>
      <c r="G395" s="0" t="s">
        <v>289</v>
      </c>
      <c r="H395" s="0" t="s">
        <v>292</v>
      </c>
      <c r="I395" s="0" t="s">
        <v>603</v>
      </c>
      <c r="J395" s="0" t="s">
        <v>256</v>
      </c>
      <c r="K395" s="0" t="n">
        <v>0</v>
      </c>
      <c r="L395" s="0" t="s">
        <v>172</v>
      </c>
      <c r="M395" s="0" t="n">
        <v>0</v>
      </c>
      <c r="N395" s="0" t="s">
        <v>194</v>
      </c>
      <c r="O395" s="0" t="s">
        <v>178</v>
      </c>
      <c r="P395" s="0" t="s">
        <v>174</v>
      </c>
    </row>
    <row r="396" customFormat="false" ht="15" hidden="false" customHeight="false" outlineLevel="0" collapsed="false">
      <c r="A396" s="0" t="s">
        <v>166</v>
      </c>
      <c r="B396" s="0" t="s">
        <v>295</v>
      </c>
      <c r="C396" s="0" t="s">
        <v>104</v>
      </c>
      <c r="E396" s="0" t="n">
        <v>2</v>
      </c>
      <c r="F396" s="0" t="s">
        <v>414</v>
      </c>
      <c r="G396" s="0" t="s">
        <v>289</v>
      </c>
      <c r="H396" s="0" t="s">
        <v>295</v>
      </c>
      <c r="I396" s="0" t="s">
        <v>603</v>
      </c>
      <c r="J396" s="0" t="s">
        <v>265</v>
      </c>
      <c r="K396" s="0" t="n">
        <v>0</v>
      </c>
      <c r="L396" s="0" t="s">
        <v>172</v>
      </c>
      <c r="M396" s="0" t="n">
        <v>0</v>
      </c>
      <c r="N396" s="0" t="s">
        <v>194</v>
      </c>
      <c r="O396" s="0" t="s">
        <v>178</v>
      </c>
      <c r="P396" s="0" t="s">
        <v>174</v>
      </c>
    </row>
    <row r="397" customFormat="false" ht="15" hidden="false" customHeight="false" outlineLevel="0" collapsed="false">
      <c r="A397" s="0" t="s">
        <v>166</v>
      </c>
      <c r="B397" s="0" t="s">
        <v>297</v>
      </c>
      <c r="C397" s="0" t="s">
        <v>298</v>
      </c>
      <c r="E397" s="0" t="n">
        <v>14</v>
      </c>
      <c r="F397" s="0" t="s">
        <v>299</v>
      </c>
      <c r="G397" s="0" t="s">
        <v>610</v>
      </c>
      <c r="H397" s="0" t="s">
        <v>297</v>
      </c>
      <c r="I397" s="0" t="s">
        <v>603</v>
      </c>
      <c r="J397" s="0" t="s">
        <v>171</v>
      </c>
      <c r="K397" s="0" t="n">
        <v>0</v>
      </c>
      <c r="L397" s="0" t="s">
        <v>172</v>
      </c>
      <c r="M397" s="0" t="n">
        <v>0</v>
      </c>
      <c r="N397" s="0" t="s">
        <v>173</v>
      </c>
      <c r="O397" s="0" t="s">
        <v>174</v>
      </c>
      <c r="P397" s="0" t="s">
        <v>174</v>
      </c>
    </row>
    <row r="398" customFormat="false" ht="15" hidden="false" customHeight="false" outlineLevel="0" collapsed="false">
      <c r="A398" s="0" t="s">
        <v>166</v>
      </c>
      <c r="B398" s="0" t="s">
        <v>300</v>
      </c>
      <c r="C398" s="0" t="s">
        <v>105</v>
      </c>
      <c r="E398" s="0" t="n">
        <v>1</v>
      </c>
      <c r="F398" s="0" t="s">
        <v>301</v>
      </c>
      <c r="G398" s="0" t="s">
        <v>297</v>
      </c>
      <c r="H398" s="0" t="s">
        <v>300</v>
      </c>
      <c r="I398" s="0" t="s">
        <v>603</v>
      </c>
      <c r="J398" s="0" t="s">
        <v>256</v>
      </c>
      <c r="K398" s="0" t="n">
        <v>0</v>
      </c>
      <c r="L398" s="0" t="s">
        <v>172</v>
      </c>
      <c r="M398" s="0" t="n">
        <v>0</v>
      </c>
      <c r="N398" s="0" t="s">
        <v>194</v>
      </c>
      <c r="O398" s="0" t="s">
        <v>178</v>
      </c>
      <c r="P398" s="0" t="s">
        <v>174</v>
      </c>
    </row>
    <row r="399" customFormat="false" ht="15" hidden="false" customHeight="false" outlineLevel="0" collapsed="false">
      <c r="A399" s="0" t="s">
        <v>166</v>
      </c>
      <c r="B399" s="0" t="s">
        <v>302</v>
      </c>
      <c r="C399" s="0" t="s">
        <v>106</v>
      </c>
      <c r="E399" s="0" t="n">
        <v>2</v>
      </c>
      <c r="F399" s="0" t="s">
        <v>303</v>
      </c>
      <c r="G399" s="0" t="s">
        <v>297</v>
      </c>
      <c r="H399" s="0" t="s">
        <v>302</v>
      </c>
      <c r="I399" s="0" t="s">
        <v>603</v>
      </c>
      <c r="J399" s="0" t="s">
        <v>265</v>
      </c>
      <c r="K399" s="0" t="n">
        <v>0</v>
      </c>
      <c r="L399" s="0" t="s">
        <v>172</v>
      </c>
      <c r="M399" s="0" t="n">
        <v>0</v>
      </c>
      <c r="N399" s="0" t="s">
        <v>194</v>
      </c>
      <c r="O399" s="0" t="s">
        <v>178</v>
      </c>
      <c r="P399" s="0" t="s">
        <v>174</v>
      </c>
    </row>
    <row r="400" customFormat="false" ht="15" hidden="false" customHeight="false" outlineLevel="0" collapsed="false">
      <c r="A400" s="0" t="s">
        <v>166</v>
      </c>
      <c r="B400" s="0" t="s">
        <v>305</v>
      </c>
      <c r="C400" s="0" t="s">
        <v>107</v>
      </c>
      <c r="E400" s="0" t="n">
        <v>15</v>
      </c>
      <c r="F400" s="0" t="s">
        <v>306</v>
      </c>
      <c r="G400" s="0" t="s">
        <v>610</v>
      </c>
      <c r="H400" s="0" t="s">
        <v>305</v>
      </c>
      <c r="I400" s="0" t="s">
        <v>603</v>
      </c>
      <c r="J400" s="0" t="s">
        <v>256</v>
      </c>
      <c r="K400" s="0" t="n">
        <v>0</v>
      </c>
      <c r="L400" s="0" t="s">
        <v>172</v>
      </c>
      <c r="M400" s="0" t="n">
        <v>0</v>
      </c>
      <c r="N400" s="0" t="s">
        <v>194</v>
      </c>
      <c r="O400" s="0" t="s">
        <v>178</v>
      </c>
      <c r="P400" s="0" t="s">
        <v>174</v>
      </c>
    </row>
    <row r="401" customFormat="false" ht="15" hidden="false" customHeight="false" outlineLevel="0" collapsed="false">
      <c r="A401" s="0" t="s">
        <v>166</v>
      </c>
      <c r="B401" s="0" t="s">
        <v>613</v>
      </c>
      <c r="C401" s="0" t="s">
        <v>614</v>
      </c>
      <c r="F401" s="0" t="s">
        <v>615</v>
      </c>
      <c r="I401" s="0" t="s">
        <v>616</v>
      </c>
      <c r="J401" s="0" t="s">
        <v>171</v>
      </c>
      <c r="K401" s="0" t="n">
        <v>0</v>
      </c>
      <c r="L401" s="0" t="s">
        <v>172</v>
      </c>
      <c r="M401" s="0" t="n">
        <v>0</v>
      </c>
      <c r="N401" s="0" t="s">
        <v>173</v>
      </c>
      <c r="O401" s="0" t="s">
        <v>174</v>
      </c>
      <c r="P401" s="0" t="s">
        <v>174</v>
      </c>
    </row>
    <row r="402" customFormat="false" ht="15" hidden="false" customHeight="false" outlineLevel="0" collapsed="false">
      <c r="A402" s="0" t="s">
        <v>166</v>
      </c>
      <c r="B402" s="0" t="s">
        <v>617</v>
      </c>
      <c r="C402" s="0" t="s">
        <v>618</v>
      </c>
      <c r="E402" s="0" t="n">
        <v>1</v>
      </c>
      <c r="F402" s="0" t="s">
        <v>619</v>
      </c>
      <c r="G402" s="0" t="s">
        <v>613</v>
      </c>
      <c r="H402" s="0" t="s">
        <v>617</v>
      </c>
      <c r="I402" s="0" t="s">
        <v>616</v>
      </c>
      <c r="J402" s="0" t="s">
        <v>171</v>
      </c>
      <c r="K402" s="0" t="n">
        <v>0</v>
      </c>
      <c r="L402" s="0" t="s">
        <v>227</v>
      </c>
      <c r="M402" s="0" t="n">
        <v>0</v>
      </c>
      <c r="N402" s="0" t="s">
        <v>173</v>
      </c>
      <c r="O402" s="0" t="s">
        <v>174</v>
      </c>
      <c r="P402" s="0" t="s">
        <v>174</v>
      </c>
    </row>
    <row r="403" customFormat="false" ht="15" hidden="false" customHeight="false" outlineLevel="0" collapsed="false">
      <c r="A403" s="0" t="s">
        <v>166</v>
      </c>
      <c r="B403" s="0" t="s">
        <v>620</v>
      </c>
      <c r="C403" s="0" t="s">
        <v>621</v>
      </c>
      <c r="E403" s="0" t="n">
        <v>1</v>
      </c>
      <c r="F403" s="0" t="s">
        <v>622</v>
      </c>
      <c r="G403" s="0" t="s">
        <v>617</v>
      </c>
      <c r="H403" s="0" t="s">
        <v>620</v>
      </c>
      <c r="I403" s="0" t="s">
        <v>616</v>
      </c>
      <c r="J403" s="0" t="s">
        <v>171</v>
      </c>
      <c r="K403" s="0" t="n">
        <v>0</v>
      </c>
      <c r="L403" s="0" t="s">
        <v>231</v>
      </c>
      <c r="M403" s="0" t="n">
        <v>0</v>
      </c>
      <c r="N403" s="0" t="s">
        <v>173</v>
      </c>
      <c r="O403" s="0" t="s">
        <v>174</v>
      </c>
      <c r="P403" s="0" t="s">
        <v>174</v>
      </c>
    </row>
    <row r="404" customFormat="false" ht="15" hidden="false" customHeight="false" outlineLevel="0" collapsed="false">
      <c r="B404" s="0" t="s">
        <v>623</v>
      </c>
      <c r="C404" s="0" t="s">
        <v>624</v>
      </c>
      <c r="E404" s="0" t="n">
        <v>2</v>
      </c>
      <c r="F404" s="0" t="s">
        <v>625</v>
      </c>
      <c r="G404" s="0" t="s">
        <v>613</v>
      </c>
      <c r="H404" s="0" t="s">
        <v>623</v>
      </c>
      <c r="I404" s="0" t="s">
        <v>616</v>
      </c>
      <c r="J404" s="0" t="s">
        <v>171</v>
      </c>
      <c r="K404" s="0" t="n">
        <v>0</v>
      </c>
      <c r="L404" s="0" t="s">
        <v>172</v>
      </c>
      <c r="M404" s="0" t="n">
        <v>0</v>
      </c>
      <c r="N404" s="0" t="s">
        <v>173</v>
      </c>
      <c r="O404" s="0" t="s">
        <v>174</v>
      </c>
      <c r="P404" s="0" t="s">
        <v>174</v>
      </c>
    </row>
    <row r="405" customFormat="false" ht="15" hidden="false" customHeight="true" outlineLevel="0" collapsed="false">
      <c r="A405" s="0" t="s">
        <v>166</v>
      </c>
    </row>
    <row r="406" customFormat="false" ht="15" hidden="false" customHeight="false" outlineLevel="0" collapsed="false">
      <c r="A406" s="0" t="s">
        <v>166</v>
      </c>
      <c r="B406" s="0" t="s">
        <v>434</v>
      </c>
      <c r="C406" s="0" t="s">
        <v>435</v>
      </c>
      <c r="E406" s="0" t="n">
        <v>2</v>
      </c>
      <c r="F406" s="0" t="s">
        <v>436</v>
      </c>
      <c r="G406" s="0" t="s">
        <v>623</v>
      </c>
      <c r="H406" s="0" t="s">
        <v>437</v>
      </c>
      <c r="I406" s="0" t="s">
        <v>616</v>
      </c>
      <c r="J406" s="0" t="s">
        <v>456</v>
      </c>
      <c r="K406" s="0" t="n">
        <v>0</v>
      </c>
      <c r="L406" s="0" t="s">
        <v>172</v>
      </c>
      <c r="M406" s="0" t="n">
        <v>0</v>
      </c>
      <c r="N406" s="0" t="s">
        <v>173</v>
      </c>
      <c r="O406" s="0" t="s">
        <v>178</v>
      </c>
      <c r="P406" s="0" t="s">
        <v>174</v>
      </c>
    </row>
    <row r="407" customFormat="false" ht="15" hidden="false" customHeight="false" outlineLevel="0" collapsed="false">
      <c r="A407" s="0" t="s">
        <v>166</v>
      </c>
      <c r="B407" s="0" t="s">
        <v>254</v>
      </c>
      <c r="C407" s="0" t="s">
        <v>91</v>
      </c>
      <c r="E407" s="0" t="n">
        <v>3</v>
      </c>
      <c r="F407" s="0" t="s">
        <v>255</v>
      </c>
      <c r="G407" s="0" t="s">
        <v>623</v>
      </c>
      <c r="H407" s="0" t="s">
        <v>254</v>
      </c>
      <c r="I407" s="0" t="s">
        <v>616</v>
      </c>
      <c r="J407" s="0" t="s">
        <v>256</v>
      </c>
      <c r="K407" s="0" t="n">
        <v>0</v>
      </c>
      <c r="L407" s="0" t="s">
        <v>172</v>
      </c>
      <c r="M407" s="0" t="n">
        <v>0</v>
      </c>
      <c r="N407" s="0" t="s">
        <v>194</v>
      </c>
      <c r="O407" s="0" t="s">
        <v>178</v>
      </c>
      <c r="P407" s="0" t="s">
        <v>174</v>
      </c>
    </row>
    <row r="408" customFormat="false" ht="15" hidden="false" customHeight="false" outlineLevel="0" collapsed="false">
      <c r="A408" s="0" t="s">
        <v>166</v>
      </c>
      <c r="B408" s="0" t="s">
        <v>257</v>
      </c>
      <c r="C408" s="0" t="s">
        <v>92</v>
      </c>
      <c r="E408" s="0" t="n">
        <v>4</v>
      </c>
      <c r="F408" s="0" t="s">
        <v>258</v>
      </c>
      <c r="G408" s="0" t="s">
        <v>623</v>
      </c>
      <c r="H408" s="0" t="s">
        <v>257</v>
      </c>
      <c r="I408" s="0" t="s">
        <v>616</v>
      </c>
      <c r="J408" s="0" t="s">
        <v>256</v>
      </c>
      <c r="K408" s="0" t="n">
        <v>0</v>
      </c>
      <c r="L408" s="0" t="s">
        <v>172</v>
      </c>
      <c r="M408" s="0" t="n">
        <v>0</v>
      </c>
      <c r="N408" s="0" t="s">
        <v>194</v>
      </c>
      <c r="O408" s="0" t="s">
        <v>178</v>
      </c>
      <c r="P408" s="0" t="s">
        <v>174</v>
      </c>
    </row>
    <row r="409" customFormat="false" ht="15" hidden="false" customHeight="false" outlineLevel="0" collapsed="false">
      <c r="A409" s="0" t="s">
        <v>166</v>
      </c>
      <c r="B409" s="0" t="s">
        <v>259</v>
      </c>
      <c r="C409" s="0" t="s">
        <v>93</v>
      </c>
      <c r="E409" s="0" t="n">
        <v>5</v>
      </c>
      <c r="F409" s="0" t="s">
        <v>260</v>
      </c>
      <c r="G409" s="0" t="s">
        <v>623</v>
      </c>
      <c r="H409" s="0" t="s">
        <v>259</v>
      </c>
      <c r="I409" s="0" t="s">
        <v>616</v>
      </c>
      <c r="J409" s="0" t="s">
        <v>256</v>
      </c>
      <c r="K409" s="0" t="n">
        <v>0</v>
      </c>
      <c r="L409" s="0" t="s">
        <v>172</v>
      </c>
      <c r="M409" s="0" t="n">
        <v>0</v>
      </c>
      <c r="N409" s="0" t="s">
        <v>194</v>
      </c>
      <c r="O409" s="0" t="s">
        <v>178</v>
      </c>
      <c r="P409" s="0" t="s">
        <v>174</v>
      </c>
    </row>
    <row r="410" customFormat="false" ht="15" hidden="false" customHeight="false" outlineLevel="0" collapsed="false">
      <c r="A410" s="0" t="s">
        <v>166</v>
      </c>
      <c r="B410" s="0" t="s">
        <v>267</v>
      </c>
      <c r="C410" s="0" t="s">
        <v>268</v>
      </c>
      <c r="E410" s="0" t="n">
        <v>8</v>
      </c>
      <c r="F410" s="0" t="s">
        <v>269</v>
      </c>
      <c r="G410" s="0" t="s">
        <v>623</v>
      </c>
      <c r="H410" s="0" t="s">
        <v>267</v>
      </c>
      <c r="I410" s="0" t="s">
        <v>616</v>
      </c>
      <c r="J410" s="0" t="s">
        <v>171</v>
      </c>
      <c r="K410" s="0" t="n">
        <v>0</v>
      </c>
      <c r="L410" s="0" t="s">
        <v>172</v>
      </c>
      <c r="M410" s="0" t="n">
        <v>0</v>
      </c>
      <c r="N410" s="0" t="s">
        <v>173</v>
      </c>
      <c r="O410" s="0" t="s">
        <v>174</v>
      </c>
      <c r="P410" s="0" t="s">
        <v>174</v>
      </c>
    </row>
    <row r="411" customFormat="false" ht="15" hidden="false" customHeight="false" outlineLevel="0" collapsed="false">
      <c r="A411" s="0" t="s">
        <v>166</v>
      </c>
      <c r="B411" s="0" t="s">
        <v>270</v>
      </c>
      <c r="C411" s="0" t="s">
        <v>96</v>
      </c>
      <c r="E411" s="0" t="n">
        <v>1</v>
      </c>
      <c r="F411" s="0" t="s">
        <v>271</v>
      </c>
      <c r="G411" s="0" t="s">
        <v>267</v>
      </c>
      <c r="H411" s="0" t="s">
        <v>270</v>
      </c>
      <c r="I411" s="0" t="s">
        <v>616</v>
      </c>
      <c r="J411" s="0" t="s">
        <v>253</v>
      </c>
      <c r="K411" s="0" t="n">
        <v>0</v>
      </c>
      <c r="L411" s="0" t="s">
        <v>172</v>
      </c>
      <c r="M411" s="0" t="n">
        <v>0</v>
      </c>
      <c r="N411" s="0" t="s">
        <v>194</v>
      </c>
      <c r="O411" s="0" t="s">
        <v>178</v>
      </c>
      <c r="P411" s="0" t="s">
        <v>174</v>
      </c>
    </row>
    <row r="412" customFormat="false" ht="15" hidden="false" customHeight="false" outlineLevel="0" collapsed="false">
      <c r="A412" s="0" t="s">
        <v>166</v>
      </c>
      <c r="B412" s="0" t="s">
        <v>273</v>
      </c>
      <c r="C412" s="0" t="s">
        <v>97</v>
      </c>
      <c r="E412" s="0" t="n">
        <v>2</v>
      </c>
      <c r="F412" s="0" t="s">
        <v>274</v>
      </c>
      <c r="G412" s="0" t="s">
        <v>267</v>
      </c>
      <c r="H412" s="0" t="s">
        <v>273</v>
      </c>
      <c r="I412" s="0" t="s">
        <v>616</v>
      </c>
      <c r="J412" s="0" t="s">
        <v>253</v>
      </c>
      <c r="K412" s="0" t="n">
        <v>0</v>
      </c>
      <c r="L412" s="0" t="s">
        <v>172</v>
      </c>
      <c r="M412" s="0" t="n">
        <v>0</v>
      </c>
      <c r="N412" s="0" t="s">
        <v>194</v>
      </c>
      <c r="O412" s="0" t="s">
        <v>178</v>
      </c>
      <c r="P412" s="0" t="s">
        <v>174</v>
      </c>
    </row>
    <row r="413" customFormat="false" ht="15" hidden="false" customHeight="false" outlineLevel="0" collapsed="false">
      <c r="A413" s="0" t="s">
        <v>166</v>
      </c>
      <c r="B413" s="0" t="s">
        <v>275</v>
      </c>
      <c r="C413" s="0" t="s">
        <v>276</v>
      </c>
      <c r="E413" s="0" t="n">
        <v>3</v>
      </c>
      <c r="F413" s="0" t="s">
        <v>277</v>
      </c>
      <c r="G413" s="0" t="s">
        <v>267</v>
      </c>
      <c r="H413" s="0" t="s">
        <v>275</v>
      </c>
      <c r="I413" s="0" t="s">
        <v>616</v>
      </c>
      <c r="J413" s="0" t="s">
        <v>253</v>
      </c>
      <c r="K413" s="0" t="n">
        <v>0</v>
      </c>
      <c r="L413" s="0" t="s">
        <v>172</v>
      </c>
      <c r="M413" s="0" t="n">
        <v>0</v>
      </c>
      <c r="N413" s="0" t="s">
        <v>194</v>
      </c>
      <c r="O413" s="0" t="s">
        <v>178</v>
      </c>
      <c r="P413" s="0" t="s">
        <v>174</v>
      </c>
    </row>
    <row r="414" customFormat="false" ht="15" hidden="false" customHeight="false" outlineLevel="0" collapsed="false">
      <c r="A414" s="0" t="s">
        <v>166</v>
      </c>
      <c r="B414" s="0" t="s">
        <v>280</v>
      </c>
      <c r="C414" s="0" t="s">
        <v>100</v>
      </c>
      <c r="E414" s="0" t="n">
        <v>9</v>
      </c>
      <c r="F414" s="0" t="s">
        <v>281</v>
      </c>
      <c r="G414" s="0" t="s">
        <v>623</v>
      </c>
      <c r="H414" s="0" t="s">
        <v>280</v>
      </c>
      <c r="I414" s="0" t="s">
        <v>616</v>
      </c>
      <c r="J414" s="0" t="s">
        <v>256</v>
      </c>
      <c r="K414" s="0" t="n">
        <v>0</v>
      </c>
      <c r="L414" s="0" t="s">
        <v>172</v>
      </c>
      <c r="M414" s="0" t="n">
        <v>0</v>
      </c>
      <c r="N414" s="0" t="s">
        <v>194</v>
      </c>
      <c r="O414" s="0" t="s">
        <v>178</v>
      </c>
      <c r="P414" s="0" t="s">
        <v>174</v>
      </c>
    </row>
    <row r="415" customFormat="false" ht="15" hidden="false" customHeight="false" outlineLevel="0" collapsed="false">
      <c r="A415" s="0" t="s">
        <v>166</v>
      </c>
      <c r="B415" s="0" t="s">
        <v>289</v>
      </c>
      <c r="C415" s="0" t="s">
        <v>290</v>
      </c>
      <c r="E415" s="0" t="n">
        <v>13</v>
      </c>
      <c r="F415" s="0" t="s">
        <v>291</v>
      </c>
      <c r="G415" s="0" t="s">
        <v>623</v>
      </c>
      <c r="H415" s="0" t="s">
        <v>289</v>
      </c>
      <c r="I415" s="0" t="s">
        <v>616</v>
      </c>
      <c r="J415" s="0" t="s">
        <v>171</v>
      </c>
      <c r="K415" s="0" t="n">
        <v>0</v>
      </c>
      <c r="L415" s="0" t="s">
        <v>172</v>
      </c>
      <c r="M415" s="0" t="n">
        <v>0</v>
      </c>
      <c r="N415" s="0" t="s">
        <v>173</v>
      </c>
      <c r="O415" s="0" t="s">
        <v>174</v>
      </c>
      <c r="P415" s="0" t="s">
        <v>174</v>
      </c>
    </row>
    <row r="416" customFormat="false" ht="15" hidden="false" customHeight="false" outlineLevel="0" collapsed="false">
      <c r="A416" s="0" t="s">
        <v>166</v>
      </c>
      <c r="B416" s="0" t="s">
        <v>292</v>
      </c>
      <c r="C416" s="0" t="s">
        <v>103</v>
      </c>
      <c r="E416" s="0" t="n">
        <v>1</v>
      </c>
      <c r="F416" s="0" t="s">
        <v>293</v>
      </c>
      <c r="G416" s="0" t="s">
        <v>289</v>
      </c>
      <c r="H416" s="0" t="s">
        <v>292</v>
      </c>
      <c r="I416" s="0" t="s">
        <v>616</v>
      </c>
      <c r="J416" s="0" t="s">
        <v>256</v>
      </c>
      <c r="K416" s="0" t="n">
        <v>0</v>
      </c>
      <c r="L416" s="0" t="s">
        <v>172</v>
      </c>
      <c r="M416" s="0" t="n">
        <v>0</v>
      </c>
      <c r="N416" s="0" t="s">
        <v>194</v>
      </c>
      <c r="O416" s="0" t="s">
        <v>178</v>
      </c>
      <c r="P416" s="0" t="s">
        <v>174</v>
      </c>
    </row>
    <row r="417" customFormat="false" ht="15" hidden="false" customHeight="false" outlineLevel="0" collapsed="false">
      <c r="A417" s="0" t="s">
        <v>166</v>
      </c>
      <c r="B417" s="0" t="s">
        <v>295</v>
      </c>
      <c r="C417" s="0" t="s">
        <v>104</v>
      </c>
      <c r="E417" s="0" t="n">
        <v>2</v>
      </c>
      <c r="F417" s="0" t="s">
        <v>414</v>
      </c>
      <c r="G417" s="0" t="s">
        <v>289</v>
      </c>
      <c r="H417" s="0" t="s">
        <v>295</v>
      </c>
      <c r="I417" s="0" t="s">
        <v>616</v>
      </c>
      <c r="J417" s="0" t="s">
        <v>265</v>
      </c>
      <c r="K417" s="0" t="n">
        <v>0</v>
      </c>
      <c r="L417" s="0" t="s">
        <v>172</v>
      </c>
      <c r="M417" s="0" t="n">
        <v>0</v>
      </c>
      <c r="N417" s="0" t="s">
        <v>194</v>
      </c>
      <c r="O417" s="0" t="s">
        <v>178</v>
      </c>
      <c r="P417" s="0" t="s">
        <v>174</v>
      </c>
    </row>
    <row r="418" customFormat="false" ht="15" hidden="false" customHeight="false" outlineLevel="0" collapsed="false">
      <c r="A418" s="0" t="s">
        <v>166</v>
      </c>
      <c r="B418" s="0" t="s">
        <v>297</v>
      </c>
      <c r="C418" s="0" t="s">
        <v>298</v>
      </c>
      <c r="E418" s="0" t="n">
        <v>14</v>
      </c>
      <c r="F418" s="0" t="s">
        <v>299</v>
      </c>
      <c r="G418" s="0" t="s">
        <v>623</v>
      </c>
      <c r="H418" s="0" t="s">
        <v>297</v>
      </c>
      <c r="I418" s="0" t="s">
        <v>616</v>
      </c>
      <c r="J418" s="0" t="s">
        <v>171</v>
      </c>
      <c r="K418" s="0" t="n">
        <v>0</v>
      </c>
      <c r="L418" s="0" t="s">
        <v>172</v>
      </c>
      <c r="M418" s="0" t="n">
        <v>0</v>
      </c>
      <c r="N418" s="0" t="s">
        <v>173</v>
      </c>
      <c r="O418" s="0" t="s">
        <v>174</v>
      </c>
      <c r="P418" s="0" t="s">
        <v>174</v>
      </c>
    </row>
    <row r="419" customFormat="false" ht="15" hidden="false" customHeight="false" outlineLevel="0" collapsed="false">
      <c r="A419" s="0" t="s">
        <v>166</v>
      </c>
      <c r="B419" s="0" t="s">
        <v>300</v>
      </c>
      <c r="C419" s="0" t="s">
        <v>105</v>
      </c>
      <c r="E419" s="0" t="n">
        <v>1</v>
      </c>
      <c r="F419" s="0" t="s">
        <v>301</v>
      </c>
      <c r="G419" s="0" t="s">
        <v>297</v>
      </c>
      <c r="H419" s="0" t="s">
        <v>300</v>
      </c>
      <c r="I419" s="0" t="s">
        <v>616</v>
      </c>
      <c r="J419" s="0" t="s">
        <v>256</v>
      </c>
      <c r="K419" s="0" t="n">
        <v>0</v>
      </c>
      <c r="L419" s="0" t="s">
        <v>172</v>
      </c>
      <c r="M419" s="0" t="n">
        <v>0</v>
      </c>
      <c r="N419" s="0" t="s">
        <v>194</v>
      </c>
      <c r="O419" s="0" t="s">
        <v>178</v>
      </c>
      <c r="P419" s="0" t="s">
        <v>174</v>
      </c>
    </row>
    <row r="420" customFormat="false" ht="15" hidden="false" customHeight="false" outlineLevel="0" collapsed="false">
      <c r="A420" s="0" t="s">
        <v>166</v>
      </c>
      <c r="B420" s="0" t="s">
        <v>302</v>
      </c>
      <c r="C420" s="0" t="s">
        <v>106</v>
      </c>
      <c r="E420" s="0" t="n">
        <v>2</v>
      </c>
      <c r="F420" s="0" t="s">
        <v>303</v>
      </c>
      <c r="G420" s="0" t="s">
        <v>297</v>
      </c>
      <c r="H420" s="0" t="s">
        <v>302</v>
      </c>
      <c r="I420" s="0" t="s">
        <v>616</v>
      </c>
      <c r="J420" s="0" t="s">
        <v>265</v>
      </c>
      <c r="K420" s="0" t="n">
        <v>0</v>
      </c>
      <c r="L420" s="0" t="s">
        <v>172</v>
      </c>
      <c r="M420" s="0" t="n">
        <v>0</v>
      </c>
      <c r="N420" s="0" t="s">
        <v>194</v>
      </c>
      <c r="O420" s="0" t="s">
        <v>178</v>
      </c>
      <c r="P420" s="0" t="s">
        <v>174</v>
      </c>
    </row>
    <row r="421" customFormat="false" ht="15" hidden="false" customHeight="false" outlineLevel="0" collapsed="false">
      <c r="A421" s="0" t="s">
        <v>166</v>
      </c>
      <c r="B421" s="0" t="s">
        <v>305</v>
      </c>
      <c r="C421" s="0" t="s">
        <v>107</v>
      </c>
      <c r="E421" s="0" t="n">
        <v>15</v>
      </c>
      <c r="F421" s="0" t="s">
        <v>306</v>
      </c>
      <c r="G421" s="0" t="s">
        <v>623</v>
      </c>
      <c r="H421" s="0" t="s">
        <v>305</v>
      </c>
      <c r="I421" s="0" t="s">
        <v>616</v>
      </c>
      <c r="J421" s="0" t="s">
        <v>256</v>
      </c>
      <c r="K421" s="0" t="n">
        <v>0</v>
      </c>
      <c r="L421" s="0" t="s">
        <v>172</v>
      </c>
      <c r="M421" s="0" t="n">
        <v>0</v>
      </c>
      <c r="N421" s="0" t="s">
        <v>194</v>
      </c>
      <c r="O421" s="0" t="s">
        <v>178</v>
      </c>
      <c r="P421" s="0" t="s">
        <v>174</v>
      </c>
    </row>
    <row r="422" customFormat="false" ht="15" hidden="false" customHeight="false" outlineLevel="0" collapsed="false">
      <c r="A422" s="0" t="s">
        <v>166</v>
      </c>
      <c r="B422" s="0" t="s">
        <v>626</v>
      </c>
      <c r="C422" s="0" t="s">
        <v>627</v>
      </c>
      <c r="F422" s="0" t="s">
        <v>628</v>
      </c>
      <c r="I422" s="0" t="s">
        <v>629</v>
      </c>
      <c r="J422" s="0" t="s">
        <v>171</v>
      </c>
      <c r="K422" s="0" t="n">
        <v>0</v>
      </c>
      <c r="L422" s="0" t="s">
        <v>172</v>
      </c>
      <c r="M422" s="0" t="n">
        <v>0</v>
      </c>
      <c r="N422" s="0" t="s">
        <v>173</v>
      </c>
      <c r="O422" s="0" t="s">
        <v>174</v>
      </c>
      <c r="P422" s="0" t="s">
        <v>174</v>
      </c>
    </row>
    <row r="423" customFormat="false" ht="15" hidden="false" customHeight="false" outlineLevel="0" collapsed="false">
      <c r="A423" s="0" t="s">
        <v>166</v>
      </c>
      <c r="B423" s="0" t="s">
        <v>630</v>
      </c>
      <c r="C423" s="0" t="s">
        <v>631</v>
      </c>
      <c r="E423" s="0" t="n">
        <v>1</v>
      </c>
      <c r="F423" s="0" t="s">
        <v>632</v>
      </c>
      <c r="G423" s="0" t="s">
        <v>626</v>
      </c>
      <c r="H423" s="0" t="s">
        <v>630</v>
      </c>
      <c r="I423" s="0" t="s">
        <v>629</v>
      </c>
      <c r="J423" s="0" t="s">
        <v>171</v>
      </c>
      <c r="K423" s="0" t="n">
        <v>0</v>
      </c>
      <c r="L423" s="0" t="s">
        <v>227</v>
      </c>
      <c r="M423" s="0" t="n">
        <v>0</v>
      </c>
      <c r="N423" s="0" t="s">
        <v>173</v>
      </c>
      <c r="O423" s="0" t="s">
        <v>174</v>
      </c>
      <c r="P423" s="0" t="s">
        <v>174</v>
      </c>
    </row>
    <row r="424" customFormat="false" ht="15" hidden="false" customHeight="false" outlineLevel="0" collapsed="false">
      <c r="A424" s="0" t="s">
        <v>166</v>
      </c>
      <c r="B424" s="0" t="s">
        <v>633</v>
      </c>
      <c r="C424" s="0" t="s">
        <v>634</v>
      </c>
      <c r="E424" s="0" t="n">
        <v>1</v>
      </c>
      <c r="F424" s="0" t="s">
        <v>635</v>
      </c>
      <c r="G424" s="0" t="s">
        <v>630</v>
      </c>
      <c r="H424" s="0" t="s">
        <v>633</v>
      </c>
      <c r="I424" s="0" t="s">
        <v>629</v>
      </c>
      <c r="J424" s="0" t="s">
        <v>171</v>
      </c>
      <c r="K424" s="0" t="n">
        <v>0</v>
      </c>
      <c r="L424" s="0" t="s">
        <v>231</v>
      </c>
      <c r="M424" s="0" t="n">
        <v>0</v>
      </c>
      <c r="N424" s="0" t="s">
        <v>173</v>
      </c>
      <c r="O424" s="0" t="s">
        <v>174</v>
      </c>
      <c r="P424" s="0" t="s">
        <v>174</v>
      </c>
    </row>
    <row r="425" customFormat="false" ht="15" hidden="false" customHeight="false" outlineLevel="0" collapsed="false">
      <c r="B425" s="0" t="s">
        <v>636</v>
      </c>
      <c r="C425" s="0" t="s">
        <v>637</v>
      </c>
      <c r="E425" s="0" t="n">
        <v>2</v>
      </c>
      <c r="F425" s="0" t="s">
        <v>638</v>
      </c>
      <c r="G425" s="0" t="s">
        <v>626</v>
      </c>
      <c r="H425" s="0" t="s">
        <v>636</v>
      </c>
      <c r="I425" s="0" t="s">
        <v>629</v>
      </c>
      <c r="J425" s="0" t="s">
        <v>171</v>
      </c>
      <c r="K425" s="0" t="n">
        <v>0</v>
      </c>
      <c r="L425" s="0" t="s">
        <v>172</v>
      </c>
      <c r="M425" s="0" t="n">
        <v>0</v>
      </c>
      <c r="N425" s="0" t="s">
        <v>173</v>
      </c>
      <c r="O425" s="0" t="s">
        <v>174</v>
      </c>
      <c r="P425" s="0" t="s">
        <v>174</v>
      </c>
    </row>
    <row r="426" customFormat="false" ht="15" hidden="false" customHeight="false" outlineLevel="0" collapsed="false">
      <c r="A426" s="0" t="s">
        <v>166</v>
      </c>
    </row>
    <row r="427" customFormat="false" ht="15" hidden="false" customHeight="false" outlineLevel="0" collapsed="false">
      <c r="A427" s="0" t="s">
        <v>166</v>
      </c>
      <c r="B427" s="0" t="s">
        <v>434</v>
      </c>
      <c r="C427" s="0" t="s">
        <v>435</v>
      </c>
      <c r="E427" s="0" t="n">
        <v>2</v>
      </c>
      <c r="F427" s="0" t="s">
        <v>436</v>
      </c>
      <c r="G427" s="0" t="s">
        <v>636</v>
      </c>
      <c r="H427" s="0" t="s">
        <v>437</v>
      </c>
      <c r="I427" s="0" t="s">
        <v>629</v>
      </c>
      <c r="J427" s="0" t="s">
        <v>456</v>
      </c>
      <c r="K427" s="0" t="n">
        <v>0</v>
      </c>
      <c r="L427" s="0" t="s">
        <v>172</v>
      </c>
      <c r="M427" s="0" t="n">
        <v>0</v>
      </c>
      <c r="N427" s="0" t="s">
        <v>173</v>
      </c>
      <c r="O427" s="0" t="s">
        <v>178</v>
      </c>
      <c r="P427" s="0" t="s">
        <v>174</v>
      </c>
    </row>
    <row r="428" customFormat="false" ht="15" hidden="false" customHeight="false" outlineLevel="0" collapsed="false">
      <c r="A428" s="0" t="s">
        <v>166</v>
      </c>
      <c r="B428" s="0" t="s">
        <v>254</v>
      </c>
      <c r="C428" s="0" t="s">
        <v>91</v>
      </c>
      <c r="E428" s="0" t="n">
        <v>3</v>
      </c>
      <c r="F428" s="0" t="s">
        <v>255</v>
      </c>
      <c r="G428" s="0" t="s">
        <v>636</v>
      </c>
      <c r="H428" s="0" t="s">
        <v>254</v>
      </c>
      <c r="I428" s="0" t="s">
        <v>629</v>
      </c>
      <c r="J428" s="0" t="s">
        <v>256</v>
      </c>
      <c r="K428" s="0" t="n">
        <v>0</v>
      </c>
      <c r="L428" s="0" t="s">
        <v>172</v>
      </c>
      <c r="M428" s="0" t="n">
        <v>0</v>
      </c>
      <c r="N428" s="0" t="s">
        <v>194</v>
      </c>
      <c r="O428" s="0" t="s">
        <v>178</v>
      </c>
      <c r="P428" s="0" t="s">
        <v>174</v>
      </c>
    </row>
    <row r="429" customFormat="false" ht="15" hidden="false" customHeight="false" outlineLevel="0" collapsed="false">
      <c r="A429" s="0" t="s">
        <v>166</v>
      </c>
      <c r="B429" s="0" t="s">
        <v>257</v>
      </c>
      <c r="C429" s="0" t="s">
        <v>92</v>
      </c>
      <c r="E429" s="0" t="n">
        <v>4</v>
      </c>
      <c r="F429" s="0" t="s">
        <v>258</v>
      </c>
      <c r="G429" s="0" t="s">
        <v>636</v>
      </c>
      <c r="H429" s="0" t="s">
        <v>257</v>
      </c>
      <c r="I429" s="0" t="s">
        <v>629</v>
      </c>
      <c r="J429" s="0" t="s">
        <v>256</v>
      </c>
      <c r="K429" s="0" t="n">
        <v>0</v>
      </c>
      <c r="L429" s="0" t="s">
        <v>172</v>
      </c>
      <c r="M429" s="0" t="n">
        <v>0</v>
      </c>
      <c r="N429" s="0" t="s">
        <v>194</v>
      </c>
      <c r="O429" s="0" t="s">
        <v>178</v>
      </c>
      <c r="P429" s="0" t="s">
        <v>174</v>
      </c>
    </row>
    <row r="430" customFormat="false" ht="15" hidden="false" customHeight="false" outlineLevel="0" collapsed="false">
      <c r="A430" s="0" t="s">
        <v>166</v>
      </c>
      <c r="B430" s="0" t="s">
        <v>259</v>
      </c>
      <c r="C430" s="0" t="s">
        <v>93</v>
      </c>
      <c r="E430" s="0" t="n">
        <v>5</v>
      </c>
      <c r="F430" s="0" t="s">
        <v>260</v>
      </c>
      <c r="G430" s="0" t="s">
        <v>636</v>
      </c>
      <c r="H430" s="0" t="s">
        <v>259</v>
      </c>
      <c r="I430" s="0" t="s">
        <v>629</v>
      </c>
      <c r="J430" s="0" t="s">
        <v>256</v>
      </c>
      <c r="K430" s="0" t="n">
        <v>0</v>
      </c>
      <c r="L430" s="0" t="s">
        <v>172</v>
      </c>
      <c r="M430" s="0" t="n">
        <v>0</v>
      </c>
      <c r="N430" s="0" t="s">
        <v>194</v>
      </c>
      <c r="O430" s="0" t="s">
        <v>178</v>
      </c>
      <c r="P430" s="0" t="s">
        <v>174</v>
      </c>
    </row>
    <row r="431" customFormat="false" ht="15" hidden="false" customHeight="false" outlineLevel="0" collapsed="false">
      <c r="A431" s="0" t="s">
        <v>166</v>
      </c>
      <c r="B431" s="0" t="s">
        <v>267</v>
      </c>
      <c r="C431" s="0" t="s">
        <v>268</v>
      </c>
      <c r="E431" s="0" t="n">
        <v>8</v>
      </c>
      <c r="F431" s="0" t="s">
        <v>269</v>
      </c>
      <c r="G431" s="0" t="s">
        <v>636</v>
      </c>
      <c r="H431" s="0" t="s">
        <v>267</v>
      </c>
      <c r="I431" s="0" t="s">
        <v>629</v>
      </c>
      <c r="J431" s="0" t="s">
        <v>171</v>
      </c>
      <c r="K431" s="0" t="n">
        <v>0</v>
      </c>
      <c r="L431" s="0" t="s">
        <v>172</v>
      </c>
      <c r="M431" s="0" t="n">
        <v>0</v>
      </c>
      <c r="N431" s="0" t="s">
        <v>173</v>
      </c>
      <c r="O431" s="0" t="s">
        <v>174</v>
      </c>
      <c r="P431" s="0" t="s">
        <v>174</v>
      </c>
    </row>
    <row r="432" customFormat="false" ht="15" hidden="false" customHeight="false" outlineLevel="0" collapsed="false">
      <c r="A432" s="0" t="s">
        <v>166</v>
      </c>
      <c r="B432" s="0" t="s">
        <v>270</v>
      </c>
      <c r="C432" s="0" t="s">
        <v>96</v>
      </c>
      <c r="E432" s="0" t="n">
        <v>1</v>
      </c>
      <c r="F432" s="0" t="s">
        <v>271</v>
      </c>
      <c r="G432" s="0" t="s">
        <v>267</v>
      </c>
      <c r="H432" s="0" t="s">
        <v>270</v>
      </c>
      <c r="I432" s="0" t="s">
        <v>629</v>
      </c>
      <c r="J432" s="0" t="s">
        <v>253</v>
      </c>
      <c r="K432" s="0" t="n">
        <v>0</v>
      </c>
      <c r="L432" s="0" t="s">
        <v>172</v>
      </c>
      <c r="M432" s="0" t="n">
        <v>0</v>
      </c>
      <c r="N432" s="0" t="s">
        <v>194</v>
      </c>
      <c r="O432" s="0" t="s">
        <v>178</v>
      </c>
      <c r="P432" s="0" t="s">
        <v>174</v>
      </c>
    </row>
    <row r="433" customFormat="false" ht="15" hidden="false" customHeight="false" outlineLevel="0" collapsed="false">
      <c r="A433" s="0" t="s">
        <v>166</v>
      </c>
      <c r="B433" s="0" t="s">
        <v>273</v>
      </c>
      <c r="C433" s="0" t="s">
        <v>97</v>
      </c>
      <c r="E433" s="0" t="n">
        <v>2</v>
      </c>
      <c r="F433" s="0" t="s">
        <v>274</v>
      </c>
      <c r="G433" s="0" t="s">
        <v>267</v>
      </c>
      <c r="H433" s="0" t="s">
        <v>273</v>
      </c>
      <c r="I433" s="0" t="s">
        <v>629</v>
      </c>
      <c r="J433" s="0" t="s">
        <v>253</v>
      </c>
      <c r="K433" s="0" t="n">
        <v>0</v>
      </c>
      <c r="L433" s="0" t="s">
        <v>172</v>
      </c>
      <c r="M433" s="0" t="n">
        <v>0</v>
      </c>
      <c r="N433" s="0" t="s">
        <v>194</v>
      </c>
      <c r="O433" s="0" t="s">
        <v>178</v>
      </c>
      <c r="P433" s="0" t="s">
        <v>174</v>
      </c>
    </row>
    <row r="434" customFormat="false" ht="15" hidden="false" customHeight="false" outlineLevel="0" collapsed="false">
      <c r="A434" s="0" t="s">
        <v>166</v>
      </c>
      <c r="B434" s="0" t="s">
        <v>280</v>
      </c>
      <c r="C434" s="0" t="s">
        <v>100</v>
      </c>
      <c r="E434" s="0" t="n">
        <v>9</v>
      </c>
      <c r="F434" s="0" t="s">
        <v>281</v>
      </c>
      <c r="G434" s="0" t="s">
        <v>636</v>
      </c>
      <c r="H434" s="0" t="s">
        <v>280</v>
      </c>
      <c r="I434" s="0" t="s">
        <v>629</v>
      </c>
      <c r="J434" s="0" t="s">
        <v>256</v>
      </c>
      <c r="K434" s="0" t="n">
        <v>0</v>
      </c>
      <c r="L434" s="0" t="s">
        <v>172</v>
      </c>
      <c r="M434" s="0" t="n">
        <v>0</v>
      </c>
      <c r="N434" s="0" t="s">
        <v>194</v>
      </c>
      <c r="O434" s="0" t="s">
        <v>178</v>
      </c>
      <c r="P434" s="0" t="s">
        <v>174</v>
      </c>
    </row>
    <row r="435" customFormat="false" ht="15" hidden="false" customHeight="false" outlineLevel="0" collapsed="false">
      <c r="A435" s="0" t="s">
        <v>166</v>
      </c>
      <c r="B435" s="0" t="s">
        <v>289</v>
      </c>
      <c r="C435" s="0" t="s">
        <v>290</v>
      </c>
      <c r="E435" s="0" t="n">
        <v>13</v>
      </c>
      <c r="F435" s="0" t="s">
        <v>291</v>
      </c>
      <c r="G435" s="0" t="s">
        <v>636</v>
      </c>
      <c r="H435" s="0" t="s">
        <v>289</v>
      </c>
      <c r="I435" s="0" t="s">
        <v>629</v>
      </c>
      <c r="J435" s="0" t="s">
        <v>171</v>
      </c>
      <c r="K435" s="0" t="n">
        <v>0</v>
      </c>
      <c r="L435" s="0" t="s">
        <v>172</v>
      </c>
      <c r="M435" s="0" t="n">
        <v>0</v>
      </c>
      <c r="N435" s="0" t="s">
        <v>173</v>
      </c>
      <c r="O435" s="0" t="s">
        <v>174</v>
      </c>
      <c r="P435" s="0" t="s">
        <v>174</v>
      </c>
    </row>
    <row r="436" customFormat="false" ht="15" hidden="false" customHeight="false" outlineLevel="0" collapsed="false">
      <c r="A436" s="0" t="s">
        <v>166</v>
      </c>
      <c r="B436" s="0" t="s">
        <v>292</v>
      </c>
      <c r="C436" s="0" t="s">
        <v>103</v>
      </c>
      <c r="E436" s="0" t="n">
        <v>1</v>
      </c>
      <c r="F436" s="0" t="s">
        <v>293</v>
      </c>
      <c r="G436" s="0" t="s">
        <v>289</v>
      </c>
      <c r="H436" s="0" t="s">
        <v>292</v>
      </c>
      <c r="I436" s="0" t="s">
        <v>629</v>
      </c>
      <c r="J436" s="0" t="s">
        <v>256</v>
      </c>
      <c r="K436" s="0" t="n">
        <v>0</v>
      </c>
      <c r="L436" s="0" t="s">
        <v>172</v>
      </c>
      <c r="M436" s="0" t="n">
        <v>0</v>
      </c>
      <c r="N436" s="0" t="s">
        <v>194</v>
      </c>
      <c r="O436" s="0" t="s">
        <v>178</v>
      </c>
      <c r="P436" s="0" t="s">
        <v>174</v>
      </c>
    </row>
    <row r="437" customFormat="false" ht="15" hidden="false" customHeight="false" outlineLevel="0" collapsed="false">
      <c r="A437" s="0" t="s">
        <v>166</v>
      </c>
      <c r="B437" s="0" t="s">
        <v>295</v>
      </c>
      <c r="C437" s="0" t="s">
        <v>104</v>
      </c>
      <c r="E437" s="0" t="n">
        <v>2</v>
      </c>
      <c r="F437" s="0" t="s">
        <v>414</v>
      </c>
      <c r="G437" s="0" t="s">
        <v>289</v>
      </c>
      <c r="H437" s="0" t="s">
        <v>295</v>
      </c>
      <c r="I437" s="0" t="s">
        <v>629</v>
      </c>
      <c r="J437" s="0" t="s">
        <v>265</v>
      </c>
      <c r="K437" s="0" t="n">
        <v>0</v>
      </c>
      <c r="L437" s="0" t="s">
        <v>172</v>
      </c>
      <c r="M437" s="0" t="n">
        <v>0</v>
      </c>
      <c r="N437" s="0" t="s">
        <v>194</v>
      </c>
      <c r="O437" s="0" t="s">
        <v>178</v>
      </c>
      <c r="P437" s="0" t="s">
        <v>174</v>
      </c>
    </row>
    <row r="438" customFormat="false" ht="15" hidden="false" customHeight="false" outlineLevel="0" collapsed="false">
      <c r="A438" s="0" t="s">
        <v>166</v>
      </c>
      <c r="B438" s="0" t="s">
        <v>297</v>
      </c>
      <c r="C438" s="0" t="s">
        <v>298</v>
      </c>
      <c r="E438" s="0" t="n">
        <v>14</v>
      </c>
      <c r="F438" s="0" t="s">
        <v>299</v>
      </c>
      <c r="G438" s="0" t="s">
        <v>636</v>
      </c>
      <c r="H438" s="0" t="s">
        <v>297</v>
      </c>
      <c r="I438" s="0" t="s">
        <v>629</v>
      </c>
      <c r="J438" s="0" t="s">
        <v>171</v>
      </c>
      <c r="K438" s="0" t="n">
        <v>0</v>
      </c>
      <c r="L438" s="0" t="s">
        <v>172</v>
      </c>
      <c r="M438" s="0" t="n">
        <v>0</v>
      </c>
      <c r="N438" s="0" t="s">
        <v>173</v>
      </c>
      <c r="O438" s="0" t="s">
        <v>174</v>
      </c>
      <c r="P438" s="0" t="s">
        <v>174</v>
      </c>
    </row>
    <row r="439" customFormat="false" ht="15" hidden="false" customHeight="false" outlineLevel="0" collapsed="false">
      <c r="A439" s="0" t="s">
        <v>166</v>
      </c>
      <c r="B439" s="0" t="s">
        <v>300</v>
      </c>
      <c r="C439" s="0" t="s">
        <v>105</v>
      </c>
      <c r="E439" s="0" t="n">
        <v>1</v>
      </c>
      <c r="F439" s="0" t="s">
        <v>301</v>
      </c>
      <c r="G439" s="0" t="s">
        <v>636</v>
      </c>
      <c r="H439" s="0" t="s">
        <v>300</v>
      </c>
      <c r="I439" s="0" t="s">
        <v>629</v>
      </c>
      <c r="J439" s="0" t="s">
        <v>256</v>
      </c>
      <c r="K439" s="0" t="n">
        <v>0</v>
      </c>
      <c r="L439" s="0" t="s">
        <v>172</v>
      </c>
      <c r="M439" s="0" t="n">
        <v>0</v>
      </c>
      <c r="N439" s="0" t="s">
        <v>194</v>
      </c>
      <c r="O439" s="0" t="s">
        <v>178</v>
      </c>
      <c r="P439" s="0" t="s">
        <v>174</v>
      </c>
    </row>
    <row r="440" customFormat="false" ht="15" hidden="false" customHeight="false" outlineLevel="0" collapsed="false">
      <c r="A440" s="0" t="s">
        <v>166</v>
      </c>
      <c r="B440" s="0" t="s">
        <v>302</v>
      </c>
      <c r="C440" s="0" t="s">
        <v>106</v>
      </c>
      <c r="E440" s="0" t="n">
        <v>2</v>
      </c>
      <c r="F440" s="0" t="s">
        <v>303</v>
      </c>
      <c r="G440" s="0" t="s">
        <v>636</v>
      </c>
      <c r="H440" s="0" t="s">
        <v>302</v>
      </c>
      <c r="I440" s="0" t="s">
        <v>629</v>
      </c>
      <c r="J440" s="0" t="s">
        <v>265</v>
      </c>
      <c r="K440" s="0" t="n">
        <v>0</v>
      </c>
      <c r="L440" s="0" t="s">
        <v>172</v>
      </c>
      <c r="M440" s="0" t="n">
        <v>0</v>
      </c>
      <c r="N440" s="0" t="s">
        <v>194</v>
      </c>
      <c r="O440" s="0" t="s">
        <v>178</v>
      </c>
      <c r="P440" s="0" t="s">
        <v>174</v>
      </c>
    </row>
    <row r="441" customFormat="false" ht="15" hidden="false" customHeight="false" outlineLevel="0" collapsed="false">
      <c r="A441" s="0" t="s">
        <v>166</v>
      </c>
      <c r="B441" s="0" t="s">
        <v>305</v>
      </c>
      <c r="C441" s="0" t="s">
        <v>107</v>
      </c>
      <c r="E441" s="0" t="n">
        <v>15</v>
      </c>
      <c r="F441" s="0" t="s">
        <v>306</v>
      </c>
      <c r="G441" s="0" t="s">
        <v>636</v>
      </c>
      <c r="H441" s="0" t="s">
        <v>305</v>
      </c>
      <c r="I441" s="0" t="s">
        <v>629</v>
      </c>
      <c r="J441" s="0" t="s">
        <v>256</v>
      </c>
      <c r="K441" s="0" t="n">
        <v>0</v>
      </c>
      <c r="L441" s="0" t="s">
        <v>172</v>
      </c>
      <c r="M441" s="0" t="n">
        <v>0</v>
      </c>
      <c r="N441" s="0" t="s">
        <v>194</v>
      </c>
      <c r="O441" s="0" t="s">
        <v>178</v>
      </c>
      <c r="P441" s="0" t="s">
        <v>174</v>
      </c>
    </row>
    <row r="442" customFormat="false" ht="15" hidden="false" customHeight="false" outlineLevel="0" collapsed="false">
      <c r="A442" s="0" t="s">
        <v>166</v>
      </c>
      <c r="B442" s="0" t="s">
        <v>639</v>
      </c>
      <c r="C442" s="0" t="s">
        <v>640</v>
      </c>
      <c r="F442" s="0" t="s">
        <v>641</v>
      </c>
      <c r="H442" s="0" t="s">
        <v>639</v>
      </c>
      <c r="I442" s="0" t="s">
        <v>642</v>
      </c>
      <c r="J442" s="0" t="s">
        <v>171</v>
      </c>
      <c r="K442" s="0" t="n">
        <v>0</v>
      </c>
      <c r="L442" s="0" t="s">
        <v>172</v>
      </c>
      <c r="M442" s="0" t="n">
        <v>0</v>
      </c>
      <c r="N442" s="0" t="s">
        <v>173</v>
      </c>
      <c r="O442" s="0" t="s">
        <v>174</v>
      </c>
      <c r="P442" s="0" t="s">
        <v>174</v>
      </c>
    </row>
    <row r="443" customFormat="false" ht="15" hidden="false" customHeight="false" outlineLevel="0" collapsed="false">
      <c r="A443" s="0" t="s">
        <v>166</v>
      </c>
      <c r="B443" s="0" t="s">
        <v>643</v>
      </c>
      <c r="C443" s="0" t="s">
        <v>644</v>
      </c>
      <c r="E443" s="0" t="n">
        <v>1</v>
      </c>
      <c r="F443" s="0" t="s">
        <v>645</v>
      </c>
      <c r="G443" s="0" t="s">
        <v>639</v>
      </c>
      <c r="H443" s="0" t="s">
        <v>643</v>
      </c>
      <c r="I443" s="0" t="s">
        <v>642</v>
      </c>
      <c r="J443" s="0" t="s">
        <v>171</v>
      </c>
      <c r="K443" s="0" t="n">
        <v>0</v>
      </c>
      <c r="L443" s="0" t="s">
        <v>227</v>
      </c>
      <c r="M443" s="0" t="n">
        <v>0</v>
      </c>
      <c r="N443" s="0" t="s">
        <v>173</v>
      </c>
      <c r="O443" s="0" t="s">
        <v>174</v>
      </c>
      <c r="P443" s="0" t="s">
        <v>174</v>
      </c>
    </row>
    <row r="444" customFormat="false" ht="15" hidden="false" customHeight="false" outlineLevel="0" collapsed="false">
      <c r="A444" s="0" t="s">
        <v>166</v>
      </c>
      <c r="B444" s="0" t="s">
        <v>646</v>
      </c>
      <c r="C444" s="0" t="s">
        <v>647</v>
      </c>
      <c r="E444" s="0" t="n">
        <v>1</v>
      </c>
      <c r="F444" s="0" t="s">
        <v>648</v>
      </c>
      <c r="G444" s="0" t="s">
        <v>643</v>
      </c>
      <c r="H444" s="0" t="s">
        <v>646</v>
      </c>
      <c r="I444" s="0" t="s">
        <v>642</v>
      </c>
      <c r="J444" s="0" t="s">
        <v>171</v>
      </c>
      <c r="K444" s="0" t="n">
        <v>0</v>
      </c>
      <c r="L444" s="0" t="s">
        <v>231</v>
      </c>
      <c r="M444" s="0" t="n">
        <v>0</v>
      </c>
      <c r="N444" s="0" t="s">
        <v>173</v>
      </c>
      <c r="O444" s="0" t="s">
        <v>174</v>
      </c>
      <c r="P444" s="0" t="s">
        <v>174</v>
      </c>
    </row>
    <row r="445" customFormat="false" ht="15" hidden="false" customHeight="false" outlineLevel="0" collapsed="false">
      <c r="B445" s="0" t="s">
        <v>649</v>
      </c>
      <c r="C445" s="0" t="s">
        <v>650</v>
      </c>
      <c r="E445" s="0" t="n">
        <v>2</v>
      </c>
      <c r="F445" s="0" t="s">
        <v>651</v>
      </c>
      <c r="G445" s="0" t="s">
        <v>639</v>
      </c>
      <c r="H445" s="0" t="s">
        <v>649</v>
      </c>
      <c r="I445" s="0" t="s">
        <v>642</v>
      </c>
      <c r="J445" s="0" t="s">
        <v>171</v>
      </c>
      <c r="K445" s="0" t="n">
        <v>0</v>
      </c>
      <c r="L445" s="0" t="s">
        <v>172</v>
      </c>
      <c r="M445" s="0" t="n">
        <v>0</v>
      </c>
      <c r="N445" s="0" t="s">
        <v>173</v>
      </c>
      <c r="O445" s="0" t="s">
        <v>174</v>
      </c>
      <c r="P445" s="0" t="s">
        <v>174</v>
      </c>
    </row>
    <row r="446" customFormat="false" ht="15" hidden="false" customHeight="false" outlineLevel="0" collapsed="false">
      <c r="A446" s="0" t="s">
        <v>166</v>
      </c>
    </row>
    <row r="447" customFormat="false" ht="15" hidden="false" customHeight="false" outlineLevel="0" collapsed="false">
      <c r="A447" s="0" t="s">
        <v>166</v>
      </c>
      <c r="B447" s="0" t="s">
        <v>434</v>
      </c>
      <c r="C447" s="0" t="s">
        <v>435</v>
      </c>
      <c r="E447" s="0" t="n">
        <v>2</v>
      </c>
      <c r="F447" s="0" t="s">
        <v>436</v>
      </c>
      <c r="G447" s="0" t="s">
        <v>649</v>
      </c>
      <c r="H447" s="0" t="s">
        <v>437</v>
      </c>
      <c r="I447" s="0" t="s">
        <v>642</v>
      </c>
      <c r="J447" s="0" t="s">
        <v>456</v>
      </c>
      <c r="K447" s="0" t="n">
        <v>0</v>
      </c>
      <c r="L447" s="0" t="s">
        <v>172</v>
      </c>
      <c r="M447" s="0" t="n">
        <v>0</v>
      </c>
      <c r="N447" s="0" t="s">
        <v>173</v>
      </c>
      <c r="O447" s="0" t="s">
        <v>178</v>
      </c>
      <c r="P447" s="0" t="s">
        <v>174</v>
      </c>
    </row>
    <row r="448" customFormat="false" ht="15" hidden="false" customHeight="false" outlineLevel="0" collapsed="false">
      <c r="A448" s="0" t="s">
        <v>166</v>
      </c>
      <c r="B448" s="0" t="s">
        <v>254</v>
      </c>
      <c r="C448" s="0" t="s">
        <v>91</v>
      </c>
      <c r="E448" s="0" t="n">
        <v>3</v>
      </c>
      <c r="F448" s="0" t="s">
        <v>255</v>
      </c>
      <c r="G448" s="0" t="s">
        <v>649</v>
      </c>
      <c r="H448" s="0" t="s">
        <v>254</v>
      </c>
      <c r="I448" s="0" t="s">
        <v>642</v>
      </c>
      <c r="J448" s="0" t="s">
        <v>256</v>
      </c>
      <c r="K448" s="0" t="n">
        <v>0</v>
      </c>
      <c r="L448" s="0" t="s">
        <v>172</v>
      </c>
      <c r="M448" s="0" t="n">
        <v>0</v>
      </c>
      <c r="N448" s="0" t="s">
        <v>194</v>
      </c>
      <c r="O448" s="0" t="s">
        <v>178</v>
      </c>
      <c r="P448" s="0" t="s">
        <v>174</v>
      </c>
    </row>
    <row r="449" customFormat="false" ht="15" hidden="false" customHeight="false" outlineLevel="0" collapsed="false">
      <c r="A449" s="0" t="s">
        <v>166</v>
      </c>
      <c r="B449" s="0" t="s">
        <v>257</v>
      </c>
      <c r="C449" s="0" t="s">
        <v>92</v>
      </c>
      <c r="E449" s="0" t="n">
        <v>4</v>
      </c>
      <c r="F449" s="0" t="s">
        <v>258</v>
      </c>
      <c r="G449" s="0" t="s">
        <v>649</v>
      </c>
      <c r="H449" s="0" t="s">
        <v>257</v>
      </c>
      <c r="I449" s="0" t="s">
        <v>642</v>
      </c>
      <c r="J449" s="0" t="s">
        <v>256</v>
      </c>
      <c r="K449" s="0" t="n">
        <v>0</v>
      </c>
      <c r="L449" s="0" t="s">
        <v>172</v>
      </c>
      <c r="M449" s="0" t="n">
        <v>0</v>
      </c>
      <c r="N449" s="0" t="s">
        <v>194</v>
      </c>
      <c r="O449" s="0" t="s">
        <v>178</v>
      </c>
      <c r="P449" s="0" t="s">
        <v>174</v>
      </c>
    </row>
    <row r="450" customFormat="false" ht="15" hidden="false" customHeight="false" outlineLevel="0" collapsed="false">
      <c r="A450" s="0" t="s">
        <v>166</v>
      </c>
      <c r="B450" s="0" t="s">
        <v>259</v>
      </c>
      <c r="C450" s="0" t="s">
        <v>93</v>
      </c>
      <c r="E450" s="0" t="n">
        <v>5</v>
      </c>
      <c r="F450" s="0" t="s">
        <v>260</v>
      </c>
      <c r="G450" s="0" t="s">
        <v>649</v>
      </c>
      <c r="H450" s="0" t="s">
        <v>259</v>
      </c>
      <c r="I450" s="0" t="s">
        <v>642</v>
      </c>
      <c r="J450" s="0" t="s">
        <v>256</v>
      </c>
      <c r="K450" s="0" t="n">
        <v>0</v>
      </c>
      <c r="L450" s="0" t="s">
        <v>172</v>
      </c>
      <c r="M450" s="0" t="n">
        <v>0</v>
      </c>
      <c r="N450" s="0" t="s">
        <v>194</v>
      </c>
      <c r="O450" s="0" t="s">
        <v>178</v>
      </c>
      <c r="P450" s="0" t="s">
        <v>174</v>
      </c>
    </row>
    <row r="451" customFormat="false" ht="15" hidden="false" customHeight="false" outlineLevel="0" collapsed="false">
      <c r="A451" s="0" t="s">
        <v>166</v>
      </c>
      <c r="B451" s="0" t="s">
        <v>267</v>
      </c>
      <c r="C451" s="0" t="s">
        <v>268</v>
      </c>
      <c r="E451" s="0" t="n">
        <v>8</v>
      </c>
      <c r="F451" s="0" t="s">
        <v>269</v>
      </c>
      <c r="G451" s="0" t="s">
        <v>649</v>
      </c>
      <c r="H451" s="0" t="s">
        <v>267</v>
      </c>
      <c r="I451" s="0" t="s">
        <v>642</v>
      </c>
      <c r="J451" s="0" t="s">
        <v>171</v>
      </c>
      <c r="K451" s="0" t="n">
        <v>0</v>
      </c>
      <c r="L451" s="0" t="s">
        <v>172</v>
      </c>
      <c r="M451" s="0" t="n">
        <v>0</v>
      </c>
      <c r="N451" s="0" t="s">
        <v>173</v>
      </c>
      <c r="O451" s="0" t="s">
        <v>174</v>
      </c>
      <c r="P451" s="0" t="s">
        <v>174</v>
      </c>
    </row>
    <row r="452" customFormat="false" ht="15" hidden="false" customHeight="false" outlineLevel="0" collapsed="false">
      <c r="A452" s="0" t="s">
        <v>166</v>
      </c>
      <c r="B452" s="0" t="s">
        <v>270</v>
      </c>
      <c r="C452" s="0" t="s">
        <v>96</v>
      </c>
      <c r="E452" s="0" t="n">
        <v>1</v>
      </c>
      <c r="F452" s="0" t="s">
        <v>271</v>
      </c>
      <c r="G452" s="0" t="s">
        <v>267</v>
      </c>
      <c r="H452" s="0" t="s">
        <v>270</v>
      </c>
      <c r="I452" s="0" t="s">
        <v>642</v>
      </c>
      <c r="J452" s="0" t="s">
        <v>253</v>
      </c>
      <c r="K452" s="0" t="n">
        <v>0</v>
      </c>
      <c r="L452" s="0" t="s">
        <v>172</v>
      </c>
      <c r="M452" s="0" t="n">
        <v>0</v>
      </c>
      <c r="N452" s="0" t="s">
        <v>194</v>
      </c>
      <c r="O452" s="0" t="s">
        <v>178</v>
      </c>
      <c r="P452" s="0" t="s">
        <v>174</v>
      </c>
    </row>
    <row r="453" customFormat="false" ht="15" hidden="false" customHeight="false" outlineLevel="0" collapsed="false">
      <c r="A453" s="0" t="s">
        <v>166</v>
      </c>
      <c r="B453" s="0" t="s">
        <v>273</v>
      </c>
      <c r="C453" s="0" t="s">
        <v>97</v>
      </c>
      <c r="E453" s="0" t="n">
        <v>2</v>
      </c>
      <c r="F453" s="0" t="s">
        <v>274</v>
      </c>
      <c r="G453" s="0" t="s">
        <v>267</v>
      </c>
      <c r="H453" s="0" t="s">
        <v>273</v>
      </c>
      <c r="I453" s="0" t="s">
        <v>642</v>
      </c>
      <c r="J453" s="0" t="s">
        <v>253</v>
      </c>
      <c r="K453" s="0" t="n">
        <v>0</v>
      </c>
      <c r="L453" s="0" t="s">
        <v>172</v>
      </c>
      <c r="M453" s="0" t="n">
        <v>0</v>
      </c>
      <c r="N453" s="0" t="s">
        <v>194</v>
      </c>
      <c r="O453" s="0" t="s">
        <v>178</v>
      </c>
      <c r="P453" s="0" t="s">
        <v>174</v>
      </c>
    </row>
    <row r="454" customFormat="false" ht="15" hidden="false" customHeight="false" outlineLevel="0" collapsed="false">
      <c r="A454" s="0" t="s">
        <v>166</v>
      </c>
      <c r="B454" s="0" t="s">
        <v>275</v>
      </c>
      <c r="C454" s="0" t="s">
        <v>276</v>
      </c>
      <c r="E454" s="0" t="n">
        <v>3</v>
      </c>
      <c r="F454" s="0" t="s">
        <v>277</v>
      </c>
      <c r="G454" s="0" t="s">
        <v>267</v>
      </c>
      <c r="H454" s="0" t="s">
        <v>275</v>
      </c>
      <c r="I454" s="0" t="s">
        <v>642</v>
      </c>
      <c r="J454" s="0" t="s">
        <v>253</v>
      </c>
      <c r="K454" s="0" t="n">
        <v>0</v>
      </c>
      <c r="L454" s="0" t="s">
        <v>172</v>
      </c>
      <c r="M454" s="0" t="n">
        <v>0</v>
      </c>
      <c r="N454" s="0" t="s">
        <v>194</v>
      </c>
      <c r="O454" s="0" t="s">
        <v>178</v>
      </c>
      <c r="P454" s="0" t="s">
        <v>174</v>
      </c>
    </row>
    <row r="455" customFormat="false" ht="15" hidden="false" customHeight="false" outlineLevel="0" collapsed="false">
      <c r="A455" s="0" t="s">
        <v>166</v>
      </c>
      <c r="B455" s="0" t="s">
        <v>280</v>
      </c>
      <c r="C455" s="0" t="s">
        <v>100</v>
      </c>
      <c r="E455" s="0" t="n">
        <v>9</v>
      </c>
      <c r="F455" s="0" t="s">
        <v>281</v>
      </c>
      <c r="G455" s="0" t="s">
        <v>649</v>
      </c>
      <c r="H455" s="0" t="s">
        <v>280</v>
      </c>
      <c r="I455" s="0" t="s">
        <v>642</v>
      </c>
      <c r="J455" s="0" t="s">
        <v>256</v>
      </c>
      <c r="K455" s="0" t="n">
        <v>0</v>
      </c>
      <c r="L455" s="0" t="s">
        <v>172</v>
      </c>
      <c r="M455" s="0" t="n">
        <v>0</v>
      </c>
      <c r="N455" s="0" t="s">
        <v>194</v>
      </c>
      <c r="O455" s="0" t="s">
        <v>178</v>
      </c>
      <c r="P455" s="0" t="s">
        <v>174</v>
      </c>
    </row>
    <row r="456" customFormat="false" ht="15" hidden="false" customHeight="false" outlineLevel="0" collapsed="false">
      <c r="A456" s="0" t="s">
        <v>166</v>
      </c>
      <c r="B456" s="0" t="s">
        <v>289</v>
      </c>
      <c r="C456" s="0" t="s">
        <v>290</v>
      </c>
      <c r="E456" s="0" t="n">
        <v>13</v>
      </c>
      <c r="F456" s="0" t="s">
        <v>291</v>
      </c>
      <c r="G456" s="0" t="s">
        <v>649</v>
      </c>
      <c r="H456" s="0" t="s">
        <v>289</v>
      </c>
      <c r="I456" s="0" t="s">
        <v>642</v>
      </c>
      <c r="J456" s="0" t="s">
        <v>171</v>
      </c>
      <c r="K456" s="0" t="n">
        <v>0</v>
      </c>
      <c r="L456" s="0" t="s">
        <v>172</v>
      </c>
      <c r="M456" s="0" t="n">
        <v>0</v>
      </c>
      <c r="N456" s="0" t="s">
        <v>173</v>
      </c>
      <c r="O456" s="0" t="s">
        <v>174</v>
      </c>
      <c r="P456" s="0" t="s">
        <v>174</v>
      </c>
    </row>
    <row r="457" customFormat="false" ht="15" hidden="false" customHeight="false" outlineLevel="0" collapsed="false">
      <c r="A457" s="0" t="s">
        <v>166</v>
      </c>
      <c r="B457" s="0" t="s">
        <v>292</v>
      </c>
      <c r="C457" s="0" t="s">
        <v>103</v>
      </c>
      <c r="E457" s="0" t="n">
        <v>1</v>
      </c>
      <c r="F457" s="0" t="s">
        <v>293</v>
      </c>
      <c r="G457" s="0" t="s">
        <v>289</v>
      </c>
      <c r="H457" s="0" t="s">
        <v>292</v>
      </c>
      <c r="I457" s="0" t="s">
        <v>642</v>
      </c>
      <c r="J457" s="0" t="s">
        <v>256</v>
      </c>
      <c r="K457" s="0" t="n">
        <v>0</v>
      </c>
      <c r="L457" s="0" t="s">
        <v>172</v>
      </c>
      <c r="M457" s="0" t="n">
        <v>0</v>
      </c>
      <c r="N457" s="0" t="s">
        <v>194</v>
      </c>
      <c r="O457" s="0" t="s">
        <v>178</v>
      </c>
      <c r="P457" s="0" t="s">
        <v>174</v>
      </c>
    </row>
    <row r="458" customFormat="false" ht="15" hidden="false" customHeight="false" outlineLevel="0" collapsed="false">
      <c r="A458" s="0" t="s">
        <v>166</v>
      </c>
      <c r="B458" s="0" t="s">
        <v>295</v>
      </c>
      <c r="C458" s="0" t="s">
        <v>104</v>
      </c>
      <c r="E458" s="0" t="n">
        <v>2</v>
      </c>
      <c r="F458" s="0" t="s">
        <v>414</v>
      </c>
      <c r="G458" s="0" t="s">
        <v>289</v>
      </c>
      <c r="H458" s="0" t="s">
        <v>295</v>
      </c>
      <c r="I458" s="0" t="s">
        <v>642</v>
      </c>
      <c r="J458" s="0" t="s">
        <v>265</v>
      </c>
      <c r="K458" s="0" t="n">
        <v>0</v>
      </c>
      <c r="L458" s="0" t="s">
        <v>172</v>
      </c>
      <c r="M458" s="0" t="n">
        <v>0</v>
      </c>
      <c r="N458" s="0" t="s">
        <v>194</v>
      </c>
      <c r="O458" s="0" t="s">
        <v>178</v>
      </c>
      <c r="P458" s="0" t="s">
        <v>174</v>
      </c>
    </row>
    <row r="459" customFormat="false" ht="15" hidden="false" customHeight="false" outlineLevel="0" collapsed="false">
      <c r="A459" s="0" t="s">
        <v>166</v>
      </c>
      <c r="B459" s="0" t="s">
        <v>297</v>
      </c>
      <c r="C459" s="0" t="s">
        <v>298</v>
      </c>
      <c r="E459" s="0" t="n">
        <v>14</v>
      </c>
      <c r="F459" s="0" t="s">
        <v>299</v>
      </c>
      <c r="G459" s="0" t="s">
        <v>649</v>
      </c>
      <c r="H459" s="0" t="s">
        <v>297</v>
      </c>
      <c r="I459" s="0" t="s">
        <v>642</v>
      </c>
      <c r="J459" s="0" t="s">
        <v>171</v>
      </c>
      <c r="K459" s="0" t="n">
        <v>0</v>
      </c>
      <c r="L459" s="0" t="s">
        <v>172</v>
      </c>
      <c r="M459" s="0" t="n">
        <v>0</v>
      </c>
      <c r="N459" s="0" t="s">
        <v>173</v>
      </c>
      <c r="O459" s="0" t="s">
        <v>174</v>
      </c>
      <c r="P459" s="0" t="s">
        <v>174</v>
      </c>
    </row>
    <row r="460" customFormat="false" ht="15" hidden="false" customHeight="false" outlineLevel="0" collapsed="false">
      <c r="A460" s="0" t="s">
        <v>166</v>
      </c>
      <c r="B460" s="0" t="s">
        <v>300</v>
      </c>
      <c r="C460" s="0" t="s">
        <v>105</v>
      </c>
      <c r="E460" s="0" t="n">
        <v>1</v>
      </c>
      <c r="F460" s="0" t="s">
        <v>301</v>
      </c>
      <c r="G460" s="0" t="s">
        <v>295</v>
      </c>
      <c r="H460" s="0" t="s">
        <v>300</v>
      </c>
      <c r="I460" s="0" t="s">
        <v>642</v>
      </c>
      <c r="J460" s="0" t="s">
        <v>256</v>
      </c>
      <c r="K460" s="0" t="n">
        <v>0</v>
      </c>
      <c r="L460" s="0" t="s">
        <v>172</v>
      </c>
      <c r="M460" s="0" t="n">
        <v>0</v>
      </c>
      <c r="N460" s="0" t="s">
        <v>194</v>
      </c>
      <c r="O460" s="0" t="s">
        <v>178</v>
      </c>
      <c r="P460" s="0" t="s">
        <v>174</v>
      </c>
    </row>
    <row r="461" customFormat="false" ht="15" hidden="false" customHeight="false" outlineLevel="0" collapsed="false">
      <c r="A461" s="0" t="s">
        <v>166</v>
      </c>
      <c r="B461" s="0" t="s">
        <v>302</v>
      </c>
      <c r="C461" s="0" t="s">
        <v>106</v>
      </c>
      <c r="E461" s="0" t="n">
        <v>2</v>
      </c>
      <c r="F461" s="0" t="s">
        <v>303</v>
      </c>
      <c r="G461" s="0" t="s">
        <v>297</v>
      </c>
      <c r="H461" s="0" t="s">
        <v>302</v>
      </c>
      <c r="I461" s="0" t="s">
        <v>642</v>
      </c>
      <c r="J461" s="0" t="s">
        <v>265</v>
      </c>
      <c r="K461" s="0" t="n">
        <v>0</v>
      </c>
      <c r="L461" s="0" t="s">
        <v>172</v>
      </c>
      <c r="M461" s="0" t="n">
        <v>0</v>
      </c>
      <c r="N461" s="0" t="s">
        <v>194</v>
      </c>
      <c r="O461" s="0" t="s">
        <v>178</v>
      </c>
      <c r="P461" s="0" t="s">
        <v>174</v>
      </c>
    </row>
    <row r="462" customFormat="false" ht="15" hidden="false" customHeight="false" outlineLevel="0" collapsed="false">
      <c r="A462" s="0" t="s">
        <v>166</v>
      </c>
      <c r="B462" s="0" t="s">
        <v>305</v>
      </c>
      <c r="C462" s="0" t="s">
        <v>107</v>
      </c>
      <c r="E462" s="0" t="n">
        <v>15</v>
      </c>
      <c r="F462" s="0" t="s">
        <v>306</v>
      </c>
      <c r="G462" s="0" t="s">
        <v>649</v>
      </c>
      <c r="H462" s="0" t="s">
        <v>305</v>
      </c>
      <c r="I462" s="0" t="s">
        <v>642</v>
      </c>
      <c r="J462" s="0" t="s">
        <v>256</v>
      </c>
      <c r="K462" s="0" t="n">
        <v>0</v>
      </c>
      <c r="L462" s="0" t="s">
        <v>172</v>
      </c>
      <c r="M462" s="0" t="n">
        <v>0</v>
      </c>
      <c r="N462" s="0" t="s">
        <v>194</v>
      </c>
      <c r="O462" s="0" t="s">
        <v>178</v>
      </c>
      <c r="P462" s="0" t="s">
        <v>174</v>
      </c>
    </row>
    <row r="463" customFormat="false" ht="15" hidden="false" customHeight="false" outlineLevel="0" collapsed="false">
      <c r="A463" s="0" t="s">
        <v>166</v>
      </c>
      <c r="B463" s="0" t="s">
        <v>652</v>
      </c>
      <c r="C463" s="0" t="s">
        <v>653</v>
      </c>
      <c r="F463" s="0" t="s">
        <v>654</v>
      </c>
      <c r="I463" s="0" t="s">
        <v>655</v>
      </c>
      <c r="J463" s="0" t="s">
        <v>171</v>
      </c>
      <c r="K463" s="0" t="n">
        <v>0</v>
      </c>
      <c r="L463" s="0" t="s">
        <v>172</v>
      </c>
      <c r="M463" s="0" t="n">
        <v>0</v>
      </c>
      <c r="N463" s="0" t="s">
        <v>173</v>
      </c>
      <c r="O463" s="0" t="s">
        <v>174</v>
      </c>
      <c r="P463" s="0" t="s">
        <v>174</v>
      </c>
    </row>
    <row r="464" customFormat="false" ht="15" hidden="false" customHeight="false" outlineLevel="0" collapsed="false">
      <c r="A464" s="0" t="s">
        <v>166</v>
      </c>
      <c r="B464" s="0" t="s">
        <v>656</v>
      </c>
      <c r="C464" s="0" t="s">
        <v>657</v>
      </c>
      <c r="E464" s="0" t="n">
        <v>1</v>
      </c>
      <c r="F464" s="0" t="s">
        <v>658</v>
      </c>
      <c r="G464" s="0" t="s">
        <v>652</v>
      </c>
      <c r="H464" s="0" t="s">
        <v>656</v>
      </c>
      <c r="I464" s="0" t="s">
        <v>655</v>
      </c>
      <c r="J464" s="0" t="s">
        <v>171</v>
      </c>
      <c r="K464" s="0" t="n">
        <v>0</v>
      </c>
      <c r="L464" s="0" t="s">
        <v>227</v>
      </c>
      <c r="M464" s="0" t="n">
        <v>0</v>
      </c>
      <c r="N464" s="0" t="s">
        <v>173</v>
      </c>
      <c r="O464" s="0" t="s">
        <v>174</v>
      </c>
      <c r="P464" s="0" t="s">
        <v>174</v>
      </c>
    </row>
    <row r="465" customFormat="false" ht="15" hidden="false" customHeight="false" outlineLevel="0" collapsed="false">
      <c r="A465" s="0" t="s">
        <v>166</v>
      </c>
      <c r="B465" s="0" t="s">
        <v>659</v>
      </c>
      <c r="C465" s="0" t="s">
        <v>660</v>
      </c>
      <c r="E465" s="0" t="n">
        <v>1</v>
      </c>
      <c r="F465" s="0" t="s">
        <v>661</v>
      </c>
      <c r="G465" s="0" t="s">
        <v>656</v>
      </c>
      <c r="H465" s="0" t="s">
        <v>659</v>
      </c>
      <c r="I465" s="0" t="s">
        <v>655</v>
      </c>
      <c r="J465" s="0" t="s">
        <v>171</v>
      </c>
      <c r="K465" s="0" t="n">
        <v>0</v>
      </c>
      <c r="L465" s="0" t="s">
        <v>231</v>
      </c>
      <c r="M465" s="0" t="n">
        <v>0</v>
      </c>
      <c r="N465" s="0" t="s">
        <v>173</v>
      </c>
      <c r="O465" s="0" t="s">
        <v>174</v>
      </c>
      <c r="P465" s="0" t="s">
        <v>174</v>
      </c>
    </row>
    <row r="466" customFormat="false" ht="15" hidden="false" customHeight="false" outlineLevel="0" collapsed="false">
      <c r="B466" s="0" t="s">
        <v>662</v>
      </c>
      <c r="C466" s="0" t="s">
        <v>663</v>
      </c>
      <c r="E466" s="0" t="n">
        <v>2</v>
      </c>
      <c r="F466" s="0" t="s">
        <v>664</v>
      </c>
      <c r="G466" s="0" t="s">
        <v>652</v>
      </c>
      <c r="H466" s="0" t="s">
        <v>662</v>
      </c>
      <c r="I466" s="0" t="s">
        <v>655</v>
      </c>
      <c r="J466" s="0" t="s">
        <v>171</v>
      </c>
      <c r="K466" s="0" t="n">
        <v>0</v>
      </c>
      <c r="L466" s="0" t="s">
        <v>172</v>
      </c>
      <c r="M466" s="0" t="n">
        <v>0</v>
      </c>
      <c r="N466" s="0" t="s">
        <v>173</v>
      </c>
      <c r="O466" s="0" t="s">
        <v>174</v>
      </c>
      <c r="P466" s="0" t="s">
        <v>174</v>
      </c>
    </row>
    <row r="467" customFormat="false" ht="15" hidden="false" customHeight="false" outlineLevel="0" collapsed="false">
      <c r="A467" s="0" t="s">
        <v>166</v>
      </c>
    </row>
    <row r="468" customFormat="false" ht="15" hidden="false" customHeight="false" outlineLevel="0" collapsed="false">
      <c r="A468" s="0" t="s">
        <v>166</v>
      </c>
      <c r="B468" s="0" t="s">
        <v>434</v>
      </c>
      <c r="C468" s="0" t="s">
        <v>435</v>
      </c>
      <c r="E468" s="0" t="n">
        <v>2</v>
      </c>
      <c r="F468" s="0" t="s">
        <v>436</v>
      </c>
      <c r="G468" s="0" t="s">
        <v>662</v>
      </c>
      <c r="H468" s="0" t="s">
        <v>437</v>
      </c>
      <c r="I468" s="0" t="s">
        <v>655</v>
      </c>
      <c r="J468" s="0" t="s">
        <v>456</v>
      </c>
      <c r="K468" s="0" t="n">
        <v>0</v>
      </c>
      <c r="L468" s="0" t="s">
        <v>172</v>
      </c>
      <c r="M468" s="0" t="n">
        <v>0</v>
      </c>
      <c r="N468" s="0" t="s">
        <v>173</v>
      </c>
      <c r="O468" s="0" t="s">
        <v>178</v>
      </c>
      <c r="P468" s="0" t="s">
        <v>174</v>
      </c>
    </row>
    <row r="469" customFormat="false" ht="15" hidden="false" customHeight="false" outlineLevel="0" collapsed="false">
      <c r="A469" s="0" t="s">
        <v>166</v>
      </c>
      <c r="B469" s="0" t="s">
        <v>254</v>
      </c>
      <c r="C469" s="0" t="s">
        <v>91</v>
      </c>
      <c r="E469" s="0" t="n">
        <v>3</v>
      </c>
      <c r="F469" s="0" t="s">
        <v>255</v>
      </c>
      <c r="G469" s="0" t="s">
        <v>662</v>
      </c>
      <c r="H469" s="0" t="s">
        <v>254</v>
      </c>
      <c r="I469" s="0" t="s">
        <v>655</v>
      </c>
      <c r="J469" s="0" t="s">
        <v>256</v>
      </c>
      <c r="K469" s="0" t="n">
        <v>0</v>
      </c>
      <c r="L469" s="0" t="s">
        <v>172</v>
      </c>
      <c r="M469" s="0" t="n">
        <v>0</v>
      </c>
      <c r="N469" s="0" t="s">
        <v>194</v>
      </c>
      <c r="O469" s="0" t="s">
        <v>178</v>
      </c>
      <c r="P469" s="0" t="s">
        <v>174</v>
      </c>
    </row>
    <row r="470" customFormat="false" ht="15" hidden="false" customHeight="false" outlineLevel="0" collapsed="false">
      <c r="A470" s="0" t="s">
        <v>166</v>
      </c>
      <c r="B470" s="0" t="s">
        <v>257</v>
      </c>
      <c r="C470" s="0" t="s">
        <v>92</v>
      </c>
      <c r="E470" s="0" t="n">
        <v>4</v>
      </c>
      <c r="F470" s="0" t="s">
        <v>258</v>
      </c>
      <c r="G470" s="0" t="s">
        <v>662</v>
      </c>
      <c r="H470" s="0" t="s">
        <v>257</v>
      </c>
      <c r="I470" s="0" t="s">
        <v>655</v>
      </c>
      <c r="J470" s="0" t="s">
        <v>256</v>
      </c>
      <c r="K470" s="0" t="n">
        <v>0</v>
      </c>
      <c r="L470" s="0" t="s">
        <v>172</v>
      </c>
      <c r="M470" s="0" t="n">
        <v>0</v>
      </c>
      <c r="N470" s="0" t="s">
        <v>194</v>
      </c>
      <c r="O470" s="0" t="s">
        <v>178</v>
      </c>
      <c r="P470" s="0" t="s">
        <v>174</v>
      </c>
    </row>
    <row r="471" customFormat="false" ht="15" hidden="false" customHeight="false" outlineLevel="0" collapsed="false">
      <c r="A471" s="0" t="s">
        <v>166</v>
      </c>
      <c r="B471" s="0" t="s">
        <v>259</v>
      </c>
      <c r="C471" s="0" t="s">
        <v>93</v>
      </c>
      <c r="E471" s="0" t="n">
        <v>5</v>
      </c>
      <c r="F471" s="0" t="s">
        <v>260</v>
      </c>
      <c r="G471" s="0" t="s">
        <v>662</v>
      </c>
      <c r="H471" s="0" t="s">
        <v>259</v>
      </c>
      <c r="I471" s="0" t="s">
        <v>655</v>
      </c>
      <c r="J471" s="0" t="s">
        <v>256</v>
      </c>
      <c r="K471" s="0" t="n">
        <v>0</v>
      </c>
      <c r="L471" s="0" t="s">
        <v>172</v>
      </c>
      <c r="M471" s="0" t="n">
        <v>0</v>
      </c>
      <c r="N471" s="0" t="s">
        <v>194</v>
      </c>
      <c r="O471" s="0" t="s">
        <v>178</v>
      </c>
      <c r="P471" s="0" t="s">
        <v>174</v>
      </c>
    </row>
    <row r="472" customFormat="false" ht="15" hidden="false" customHeight="false" outlineLevel="0" collapsed="false">
      <c r="A472" s="0" t="s">
        <v>166</v>
      </c>
      <c r="B472" s="0" t="s">
        <v>267</v>
      </c>
      <c r="C472" s="0" t="s">
        <v>268</v>
      </c>
      <c r="E472" s="0" t="n">
        <v>8</v>
      </c>
      <c r="F472" s="0" t="s">
        <v>269</v>
      </c>
      <c r="G472" s="0" t="s">
        <v>662</v>
      </c>
      <c r="H472" s="0" t="s">
        <v>267</v>
      </c>
      <c r="I472" s="0" t="s">
        <v>655</v>
      </c>
      <c r="J472" s="0" t="s">
        <v>171</v>
      </c>
      <c r="K472" s="0" t="n">
        <v>0</v>
      </c>
      <c r="L472" s="0" t="s">
        <v>172</v>
      </c>
      <c r="M472" s="0" t="n">
        <v>0</v>
      </c>
      <c r="N472" s="0" t="s">
        <v>173</v>
      </c>
      <c r="O472" s="0" t="s">
        <v>174</v>
      </c>
      <c r="P472" s="0" t="s">
        <v>174</v>
      </c>
    </row>
    <row r="473" customFormat="false" ht="15" hidden="false" customHeight="false" outlineLevel="0" collapsed="false">
      <c r="A473" s="0" t="s">
        <v>166</v>
      </c>
      <c r="B473" s="0" t="s">
        <v>270</v>
      </c>
      <c r="C473" s="0" t="s">
        <v>96</v>
      </c>
      <c r="E473" s="0" t="n">
        <v>1</v>
      </c>
      <c r="F473" s="0" t="s">
        <v>271</v>
      </c>
      <c r="G473" s="0" t="s">
        <v>267</v>
      </c>
      <c r="H473" s="0" t="s">
        <v>270</v>
      </c>
      <c r="I473" s="0" t="s">
        <v>655</v>
      </c>
      <c r="J473" s="0" t="s">
        <v>253</v>
      </c>
      <c r="K473" s="0" t="n">
        <v>0</v>
      </c>
      <c r="L473" s="0" t="s">
        <v>172</v>
      </c>
      <c r="M473" s="0" t="n">
        <v>0</v>
      </c>
      <c r="N473" s="0" t="s">
        <v>194</v>
      </c>
      <c r="O473" s="0" t="s">
        <v>178</v>
      </c>
      <c r="P473" s="0" t="s">
        <v>174</v>
      </c>
    </row>
    <row r="474" customFormat="false" ht="15" hidden="false" customHeight="false" outlineLevel="0" collapsed="false">
      <c r="A474" s="0" t="s">
        <v>166</v>
      </c>
      <c r="B474" s="0" t="s">
        <v>273</v>
      </c>
      <c r="C474" s="0" t="s">
        <v>97</v>
      </c>
      <c r="E474" s="0" t="n">
        <v>2</v>
      </c>
      <c r="F474" s="0" t="s">
        <v>274</v>
      </c>
      <c r="G474" s="0" t="s">
        <v>267</v>
      </c>
      <c r="H474" s="0" t="s">
        <v>273</v>
      </c>
      <c r="I474" s="0" t="s">
        <v>655</v>
      </c>
      <c r="J474" s="0" t="s">
        <v>253</v>
      </c>
      <c r="K474" s="0" t="n">
        <v>0</v>
      </c>
      <c r="L474" s="0" t="s">
        <v>172</v>
      </c>
      <c r="M474" s="0" t="n">
        <v>0</v>
      </c>
      <c r="N474" s="0" t="s">
        <v>194</v>
      </c>
      <c r="O474" s="0" t="s">
        <v>178</v>
      </c>
      <c r="P474" s="0" t="s">
        <v>174</v>
      </c>
    </row>
    <row r="475" customFormat="false" ht="15" hidden="false" customHeight="false" outlineLevel="0" collapsed="false">
      <c r="A475" s="0" t="s">
        <v>166</v>
      </c>
      <c r="B475" s="0" t="s">
        <v>275</v>
      </c>
      <c r="C475" s="0" t="s">
        <v>276</v>
      </c>
      <c r="E475" s="0" t="n">
        <v>3</v>
      </c>
      <c r="F475" s="0" t="s">
        <v>277</v>
      </c>
      <c r="G475" s="0" t="s">
        <v>267</v>
      </c>
      <c r="H475" s="0" t="s">
        <v>275</v>
      </c>
      <c r="I475" s="0" t="s">
        <v>655</v>
      </c>
      <c r="J475" s="0" t="s">
        <v>253</v>
      </c>
      <c r="K475" s="0" t="n">
        <v>0</v>
      </c>
      <c r="L475" s="0" t="s">
        <v>172</v>
      </c>
      <c r="M475" s="0" t="n">
        <v>0</v>
      </c>
      <c r="N475" s="0" t="s">
        <v>194</v>
      </c>
      <c r="O475" s="0" t="s">
        <v>178</v>
      </c>
      <c r="P475" s="0" t="s">
        <v>174</v>
      </c>
    </row>
    <row r="476" customFormat="false" ht="15" hidden="false" customHeight="false" outlineLevel="0" collapsed="false">
      <c r="A476" s="0" t="s">
        <v>166</v>
      </c>
      <c r="B476" s="0" t="s">
        <v>280</v>
      </c>
      <c r="C476" s="0" t="s">
        <v>100</v>
      </c>
      <c r="E476" s="0" t="n">
        <v>9</v>
      </c>
      <c r="F476" s="0" t="s">
        <v>281</v>
      </c>
      <c r="G476" s="0" t="s">
        <v>662</v>
      </c>
      <c r="H476" s="0" t="s">
        <v>280</v>
      </c>
      <c r="I476" s="0" t="s">
        <v>655</v>
      </c>
      <c r="J476" s="0" t="s">
        <v>256</v>
      </c>
      <c r="K476" s="0" t="n">
        <v>0</v>
      </c>
      <c r="L476" s="0" t="s">
        <v>172</v>
      </c>
      <c r="M476" s="0" t="n">
        <v>0</v>
      </c>
      <c r="N476" s="0" t="s">
        <v>194</v>
      </c>
      <c r="O476" s="0" t="s">
        <v>178</v>
      </c>
      <c r="P476" s="0" t="s">
        <v>174</v>
      </c>
    </row>
    <row r="477" customFormat="false" ht="15" hidden="false" customHeight="false" outlineLevel="0" collapsed="false">
      <c r="A477" s="0" t="s">
        <v>166</v>
      </c>
      <c r="B477" s="0" t="s">
        <v>289</v>
      </c>
      <c r="C477" s="0" t="s">
        <v>290</v>
      </c>
      <c r="E477" s="0" t="n">
        <v>13</v>
      </c>
      <c r="F477" s="0" t="s">
        <v>291</v>
      </c>
      <c r="G477" s="0" t="s">
        <v>662</v>
      </c>
      <c r="H477" s="0" t="s">
        <v>289</v>
      </c>
      <c r="I477" s="0" t="s">
        <v>655</v>
      </c>
      <c r="J477" s="0" t="s">
        <v>171</v>
      </c>
      <c r="K477" s="0" t="n">
        <v>0</v>
      </c>
      <c r="L477" s="0" t="s">
        <v>172</v>
      </c>
      <c r="M477" s="0" t="n">
        <v>0</v>
      </c>
      <c r="N477" s="0" t="s">
        <v>173</v>
      </c>
      <c r="O477" s="0" t="s">
        <v>174</v>
      </c>
      <c r="P477" s="0" t="s">
        <v>174</v>
      </c>
    </row>
    <row r="478" customFormat="false" ht="15" hidden="false" customHeight="false" outlineLevel="0" collapsed="false">
      <c r="A478" s="0" t="s">
        <v>166</v>
      </c>
      <c r="B478" s="0" t="s">
        <v>292</v>
      </c>
      <c r="C478" s="0" t="s">
        <v>103</v>
      </c>
      <c r="E478" s="0" t="n">
        <v>1</v>
      </c>
      <c r="F478" s="0" t="s">
        <v>293</v>
      </c>
      <c r="G478" s="0" t="s">
        <v>289</v>
      </c>
      <c r="H478" s="0" t="s">
        <v>292</v>
      </c>
      <c r="I478" s="0" t="s">
        <v>655</v>
      </c>
      <c r="J478" s="0" t="s">
        <v>256</v>
      </c>
      <c r="K478" s="0" t="n">
        <v>0</v>
      </c>
      <c r="L478" s="0" t="s">
        <v>172</v>
      </c>
      <c r="M478" s="0" t="n">
        <v>0</v>
      </c>
      <c r="N478" s="0" t="s">
        <v>194</v>
      </c>
      <c r="O478" s="0" t="s">
        <v>178</v>
      </c>
      <c r="P478" s="0" t="s">
        <v>174</v>
      </c>
    </row>
    <row r="479" customFormat="false" ht="15" hidden="false" customHeight="false" outlineLevel="0" collapsed="false">
      <c r="A479" s="0" t="s">
        <v>166</v>
      </c>
      <c r="B479" s="0" t="s">
        <v>295</v>
      </c>
      <c r="C479" s="0" t="s">
        <v>104</v>
      </c>
      <c r="E479" s="0" t="n">
        <v>2</v>
      </c>
      <c r="F479" s="0" t="s">
        <v>414</v>
      </c>
      <c r="G479" s="0" t="s">
        <v>289</v>
      </c>
      <c r="H479" s="0" t="s">
        <v>295</v>
      </c>
      <c r="I479" s="0" t="s">
        <v>655</v>
      </c>
      <c r="J479" s="0" t="s">
        <v>265</v>
      </c>
      <c r="K479" s="0" t="n">
        <v>0</v>
      </c>
      <c r="L479" s="0" t="s">
        <v>172</v>
      </c>
      <c r="M479" s="0" t="n">
        <v>0</v>
      </c>
      <c r="N479" s="0" t="s">
        <v>194</v>
      </c>
      <c r="O479" s="0" t="s">
        <v>178</v>
      </c>
      <c r="P479" s="0" t="s">
        <v>174</v>
      </c>
    </row>
    <row r="480" customFormat="false" ht="15" hidden="false" customHeight="false" outlineLevel="0" collapsed="false">
      <c r="A480" s="0" t="s">
        <v>166</v>
      </c>
      <c r="B480" s="0" t="s">
        <v>297</v>
      </c>
      <c r="C480" s="0" t="s">
        <v>298</v>
      </c>
      <c r="E480" s="0" t="n">
        <v>14</v>
      </c>
      <c r="F480" s="0" t="s">
        <v>299</v>
      </c>
      <c r="G480" s="0" t="s">
        <v>662</v>
      </c>
      <c r="H480" s="0" t="s">
        <v>297</v>
      </c>
      <c r="I480" s="0" t="s">
        <v>655</v>
      </c>
      <c r="J480" s="0" t="s">
        <v>171</v>
      </c>
      <c r="K480" s="0" t="n">
        <v>0</v>
      </c>
      <c r="L480" s="0" t="s">
        <v>172</v>
      </c>
      <c r="M480" s="0" t="n">
        <v>0</v>
      </c>
      <c r="N480" s="0" t="s">
        <v>173</v>
      </c>
      <c r="O480" s="0" t="s">
        <v>174</v>
      </c>
      <c r="P480" s="0" t="s">
        <v>174</v>
      </c>
    </row>
    <row r="481" customFormat="false" ht="15" hidden="false" customHeight="false" outlineLevel="0" collapsed="false">
      <c r="A481" s="0" t="s">
        <v>166</v>
      </c>
      <c r="B481" s="0" t="s">
        <v>300</v>
      </c>
      <c r="C481" s="0" t="s">
        <v>105</v>
      </c>
      <c r="E481" s="0" t="n">
        <v>1</v>
      </c>
      <c r="F481" s="0" t="s">
        <v>301</v>
      </c>
      <c r="G481" s="0" t="s">
        <v>297</v>
      </c>
      <c r="H481" s="0" t="s">
        <v>300</v>
      </c>
      <c r="I481" s="0" t="s">
        <v>655</v>
      </c>
      <c r="J481" s="0" t="s">
        <v>256</v>
      </c>
      <c r="K481" s="0" t="n">
        <v>0</v>
      </c>
      <c r="L481" s="0" t="s">
        <v>172</v>
      </c>
      <c r="M481" s="0" t="n">
        <v>0</v>
      </c>
      <c r="N481" s="0" t="s">
        <v>194</v>
      </c>
      <c r="O481" s="0" t="s">
        <v>178</v>
      </c>
      <c r="P481" s="0" t="s">
        <v>174</v>
      </c>
    </row>
    <row r="482" customFormat="false" ht="15" hidden="false" customHeight="false" outlineLevel="0" collapsed="false">
      <c r="A482" s="0" t="s">
        <v>166</v>
      </c>
      <c r="B482" s="0" t="s">
        <v>302</v>
      </c>
      <c r="C482" s="0" t="s">
        <v>106</v>
      </c>
      <c r="E482" s="0" t="n">
        <v>2</v>
      </c>
      <c r="F482" s="0" t="s">
        <v>303</v>
      </c>
      <c r="G482" s="0" t="s">
        <v>297</v>
      </c>
      <c r="H482" s="0" t="s">
        <v>302</v>
      </c>
      <c r="I482" s="0" t="s">
        <v>655</v>
      </c>
      <c r="J482" s="0" t="s">
        <v>265</v>
      </c>
      <c r="K482" s="0" t="n">
        <v>0</v>
      </c>
      <c r="L482" s="0" t="s">
        <v>172</v>
      </c>
      <c r="M482" s="0" t="n">
        <v>0</v>
      </c>
      <c r="N482" s="0" t="s">
        <v>194</v>
      </c>
      <c r="O482" s="0" t="s">
        <v>178</v>
      </c>
      <c r="P482" s="0" t="s">
        <v>174</v>
      </c>
    </row>
    <row r="483" customFormat="false" ht="15" hidden="false" customHeight="false" outlineLevel="0" collapsed="false">
      <c r="A483" s="0" t="s">
        <v>166</v>
      </c>
      <c r="B483" s="0" t="s">
        <v>305</v>
      </c>
      <c r="C483" s="0" t="s">
        <v>107</v>
      </c>
      <c r="E483" s="0" t="n">
        <v>15</v>
      </c>
      <c r="F483" s="0" t="s">
        <v>306</v>
      </c>
      <c r="G483" s="0" t="s">
        <v>662</v>
      </c>
      <c r="H483" s="0" t="s">
        <v>305</v>
      </c>
      <c r="I483" s="0" t="s">
        <v>655</v>
      </c>
      <c r="J483" s="0" t="s">
        <v>256</v>
      </c>
      <c r="K483" s="0" t="n">
        <v>0</v>
      </c>
      <c r="L483" s="0" t="s">
        <v>172</v>
      </c>
      <c r="M483" s="0" t="n">
        <v>0</v>
      </c>
      <c r="N483" s="0" t="s">
        <v>194</v>
      </c>
      <c r="O483" s="0" t="s">
        <v>178</v>
      </c>
      <c r="P483" s="0" t="s">
        <v>174</v>
      </c>
    </row>
    <row r="484" customFormat="false" ht="15" hidden="false" customHeight="false" outlineLevel="0" collapsed="false">
      <c r="A484" s="0" t="s">
        <v>166</v>
      </c>
      <c r="B484" s="0" t="s">
        <v>665</v>
      </c>
      <c r="C484" s="0" t="s">
        <v>666</v>
      </c>
      <c r="F484" s="0" t="s">
        <v>667</v>
      </c>
      <c r="I484" s="0" t="s">
        <v>668</v>
      </c>
      <c r="J484" s="0" t="s">
        <v>171</v>
      </c>
      <c r="K484" s="0" t="n">
        <v>0</v>
      </c>
      <c r="L484" s="0" t="s">
        <v>172</v>
      </c>
      <c r="M484" s="0" t="n">
        <v>0</v>
      </c>
      <c r="N484" s="0" t="s">
        <v>173</v>
      </c>
      <c r="O484" s="0" t="s">
        <v>174</v>
      </c>
      <c r="P484" s="0" t="s">
        <v>174</v>
      </c>
    </row>
    <row r="485" customFormat="false" ht="15" hidden="false" customHeight="false" outlineLevel="0" collapsed="false">
      <c r="A485" s="0" t="s">
        <v>166</v>
      </c>
      <c r="B485" s="0" t="s">
        <v>669</v>
      </c>
      <c r="C485" s="0" t="s">
        <v>670</v>
      </c>
      <c r="E485" s="0" t="n">
        <v>1</v>
      </c>
      <c r="F485" s="0" t="s">
        <v>671</v>
      </c>
      <c r="G485" s="0" t="s">
        <v>665</v>
      </c>
      <c r="H485" s="0" t="s">
        <v>669</v>
      </c>
      <c r="I485" s="0" t="s">
        <v>668</v>
      </c>
      <c r="J485" s="0" t="s">
        <v>171</v>
      </c>
      <c r="K485" s="0" t="n">
        <v>0</v>
      </c>
      <c r="L485" s="0" t="s">
        <v>227</v>
      </c>
      <c r="M485" s="0" t="n">
        <v>0</v>
      </c>
      <c r="N485" s="0" t="s">
        <v>173</v>
      </c>
      <c r="O485" s="0" t="s">
        <v>174</v>
      </c>
      <c r="P485" s="0" t="s">
        <v>174</v>
      </c>
    </row>
    <row r="486" customFormat="false" ht="15" hidden="false" customHeight="false" outlineLevel="0" collapsed="false">
      <c r="A486" s="0" t="s">
        <v>166</v>
      </c>
      <c r="B486" s="0" t="s">
        <v>672</v>
      </c>
      <c r="C486" s="0" t="s">
        <v>673</v>
      </c>
      <c r="E486" s="0" t="n">
        <v>1</v>
      </c>
      <c r="F486" s="0" t="s">
        <v>674</v>
      </c>
      <c r="G486" s="0" t="s">
        <v>669</v>
      </c>
      <c r="H486" s="0" t="s">
        <v>672</v>
      </c>
      <c r="I486" s="0" t="s">
        <v>668</v>
      </c>
      <c r="J486" s="0" t="s">
        <v>171</v>
      </c>
      <c r="K486" s="0" t="n">
        <v>0</v>
      </c>
      <c r="L486" s="0" t="s">
        <v>231</v>
      </c>
      <c r="M486" s="0" t="n">
        <v>0</v>
      </c>
      <c r="N486" s="0" t="s">
        <v>173</v>
      </c>
      <c r="O486" s="0" t="s">
        <v>174</v>
      </c>
      <c r="P486" s="0" t="s">
        <v>174</v>
      </c>
    </row>
    <row r="487" customFormat="false" ht="15" hidden="false" customHeight="false" outlineLevel="0" collapsed="false">
      <c r="A487" s="0" t="s">
        <v>166</v>
      </c>
      <c r="B487" s="0" t="s">
        <v>675</v>
      </c>
      <c r="C487" s="0" t="s">
        <v>676</v>
      </c>
      <c r="E487" s="0" t="n">
        <v>2</v>
      </c>
      <c r="F487" s="0" t="s">
        <v>677</v>
      </c>
      <c r="G487" s="0" t="s">
        <v>665</v>
      </c>
      <c r="H487" s="0" t="s">
        <v>675</v>
      </c>
      <c r="I487" s="0" t="s">
        <v>668</v>
      </c>
      <c r="J487" s="0" t="s">
        <v>171</v>
      </c>
      <c r="K487" s="0" t="n">
        <v>0</v>
      </c>
      <c r="L487" s="0" t="s">
        <v>172</v>
      </c>
      <c r="M487" s="0" t="n">
        <v>0</v>
      </c>
      <c r="N487" s="0" t="s">
        <v>173</v>
      </c>
      <c r="O487" s="0" t="s">
        <v>174</v>
      </c>
      <c r="P487" s="0" t="s">
        <v>174</v>
      </c>
    </row>
    <row r="488" customFormat="false" ht="15" hidden="false" customHeight="false" outlineLevel="0" collapsed="false">
      <c r="B488" s="0" t="s">
        <v>678</v>
      </c>
      <c r="C488" s="0" t="s">
        <v>679</v>
      </c>
      <c r="E488" s="0" t="n">
        <v>1</v>
      </c>
      <c r="F488" s="0" t="s">
        <v>680</v>
      </c>
      <c r="G488" s="0" t="s">
        <v>675</v>
      </c>
      <c r="H488" s="0" t="s">
        <v>678</v>
      </c>
      <c r="I488" s="0" t="s">
        <v>668</v>
      </c>
      <c r="J488" s="0" t="s">
        <v>681</v>
      </c>
      <c r="K488" s="0" t="n">
        <v>0</v>
      </c>
      <c r="L488" s="0" t="s">
        <v>172</v>
      </c>
      <c r="M488" s="0" t="n">
        <v>0</v>
      </c>
      <c r="N488" s="0" t="s">
        <v>173</v>
      </c>
      <c r="O488" s="0" t="s">
        <v>174</v>
      </c>
      <c r="P488" s="0" t="s">
        <v>174</v>
      </c>
    </row>
    <row r="489" customFormat="false" ht="15" hidden="false" customHeight="false" outlineLevel="0" collapsed="false">
      <c r="A489" s="0" t="s">
        <v>166</v>
      </c>
    </row>
    <row r="490" customFormat="false" ht="15" hidden="false" customHeight="false" outlineLevel="0" collapsed="false">
      <c r="A490" s="0" t="s">
        <v>166</v>
      </c>
      <c r="B490" s="0" t="s">
        <v>434</v>
      </c>
      <c r="C490" s="0" t="s">
        <v>435</v>
      </c>
      <c r="E490" s="0" t="n">
        <v>3</v>
      </c>
      <c r="F490" s="0" t="s">
        <v>436</v>
      </c>
      <c r="G490" s="0" t="s">
        <v>675</v>
      </c>
      <c r="H490" s="0" t="s">
        <v>437</v>
      </c>
      <c r="I490" s="0" t="s">
        <v>668</v>
      </c>
      <c r="J490" s="0" t="s">
        <v>456</v>
      </c>
      <c r="K490" s="0" t="n">
        <v>0</v>
      </c>
      <c r="L490" s="0" t="s">
        <v>172</v>
      </c>
      <c r="M490" s="0" t="n">
        <v>0</v>
      </c>
      <c r="N490" s="0" t="s">
        <v>173</v>
      </c>
      <c r="O490" s="0" t="s">
        <v>178</v>
      </c>
      <c r="P490" s="0" t="s">
        <v>174</v>
      </c>
    </row>
    <row r="491" customFormat="false" ht="15" hidden="false" customHeight="false" outlineLevel="0" collapsed="false">
      <c r="A491" s="0" t="s">
        <v>166</v>
      </c>
      <c r="B491" s="0" t="s">
        <v>254</v>
      </c>
      <c r="C491" s="0" t="s">
        <v>91</v>
      </c>
      <c r="E491" s="0" t="n">
        <v>4</v>
      </c>
      <c r="F491" s="0" t="s">
        <v>255</v>
      </c>
      <c r="G491" s="0" t="s">
        <v>675</v>
      </c>
      <c r="H491" s="0" t="s">
        <v>254</v>
      </c>
      <c r="I491" s="0" t="s">
        <v>668</v>
      </c>
      <c r="J491" s="0" t="s">
        <v>256</v>
      </c>
      <c r="K491" s="0" t="n">
        <v>0</v>
      </c>
      <c r="L491" s="0" t="s">
        <v>172</v>
      </c>
      <c r="M491" s="0" t="n">
        <v>0</v>
      </c>
      <c r="N491" s="0" t="s">
        <v>194</v>
      </c>
      <c r="O491" s="0" t="s">
        <v>178</v>
      </c>
      <c r="P491" s="0" t="s">
        <v>174</v>
      </c>
    </row>
    <row r="492" customFormat="false" ht="15" hidden="false" customHeight="false" outlineLevel="0" collapsed="false">
      <c r="A492" s="0" t="s">
        <v>166</v>
      </c>
      <c r="B492" s="0" t="s">
        <v>257</v>
      </c>
      <c r="C492" s="0" t="s">
        <v>92</v>
      </c>
      <c r="E492" s="0" t="n">
        <v>5</v>
      </c>
      <c r="F492" s="0" t="s">
        <v>258</v>
      </c>
      <c r="G492" s="0" t="s">
        <v>675</v>
      </c>
      <c r="H492" s="0" t="s">
        <v>257</v>
      </c>
      <c r="I492" s="0" t="s">
        <v>668</v>
      </c>
      <c r="J492" s="0" t="s">
        <v>256</v>
      </c>
      <c r="K492" s="0" t="n">
        <v>0</v>
      </c>
      <c r="L492" s="0" t="s">
        <v>172</v>
      </c>
      <c r="M492" s="0" t="n">
        <v>0</v>
      </c>
      <c r="N492" s="0" t="s">
        <v>194</v>
      </c>
      <c r="O492" s="0" t="s">
        <v>178</v>
      </c>
      <c r="P492" s="0" t="s">
        <v>174</v>
      </c>
    </row>
    <row r="493" customFormat="false" ht="15" hidden="false" customHeight="false" outlineLevel="0" collapsed="false">
      <c r="A493" s="0" t="s">
        <v>166</v>
      </c>
      <c r="B493" s="0" t="s">
        <v>259</v>
      </c>
      <c r="C493" s="0" t="s">
        <v>93</v>
      </c>
      <c r="E493" s="0" t="n">
        <v>6</v>
      </c>
      <c r="F493" s="0" t="s">
        <v>260</v>
      </c>
      <c r="G493" s="0" t="s">
        <v>675</v>
      </c>
      <c r="H493" s="0" t="s">
        <v>259</v>
      </c>
      <c r="I493" s="0" t="s">
        <v>668</v>
      </c>
      <c r="J493" s="0" t="s">
        <v>256</v>
      </c>
      <c r="K493" s="0" t="n">
        <v>0</v>
      </c>
      <c r="L493" s="0" t="s">
        <v>172</v>
      </c>
      <c r="M493" s="0" t="n">
        <v>0</v>
      </c>
      <c r="N493" s="0" t="s">
        <v>194</v>
      </c>
      <c r="O493" s="0" t="s">
        <v>178</v>
      </c>
      <c r="P493" s="0" t="s">
        <v>174</v>
      </c>
    </row>
    <row r="494" customFormat="false" ht="15" hidden="false" customHeight="false" outlineLevel="0" collapsed="false">
      <c r="A494" s="0" t="s">
        <v>166</v>
      </c>
      <c r="B494" s="0" t="s">
        <v>267</v>
      </c>
      <c r="C494" s="0" t="s">
        <v>268</v>
      </c>
      <c r="E494" s="0" t="n">
        <v>9</v>
      </c>
      <c r="F494" s="0" t="s">
        <v>269</v>
      </c>
      <c r="G494" s="0" t="s">
        <v>675</v>
      </c>
      <c r="H494" s="0" t="s">
        <v>267</v>
      </c>
      <c r="I494" s="0" t="s">
        <v>668</v>
      </c>
      <c r="J494" s="0" t="s">
        <v>171</v>
      </c>
      <c r="K494" s="0" t="n">
        <v>0</v>
      </c>
      <c r="L494" s="0" t="s">
        <v>172</v>
      </c>
      <c r="M494" s="0" t="n">
        <v>0</v>
      </c>
      <c r="N494" s="0" t="s">
        <v>173</v>
      </c>
      <c r="O494" s="0" t="s">
        <v>174</v>
      </c>
      <c r="P494" s="0" t="s">
        <v>174</v>
      </c>
    </row>
    <row r="495" customFormat="false" ht="15" hidden="false" customHeight="false" outlineLevel="0" collapsed="false">
      <c r="A495" s="0" t="s">
        <v>166</v>
      </c>
      <c r="B495" s="0" t="s">
        <v>270</v>
      </c>
      <c r="C495" s="0" t="s">
        <v>96</v>
      </c>
      <c r="E495" s="0" t="n">
        <v>1</v>
      </c>
      <c r="F495" s="0" t="s">
        <v>271</v>
      </c>
      <c r="G495" s="0" t="s">
        <v>267</v>
      </c>
      <c r="H495" s="0" t="s">
        <v>270</v>
      </c>
      <c r="I495" s="0" t="s">
        <v>668</v>
      </c>
      <c r="J495" s="0" t="s">
        <v>253</v>
      </c>
      <c r="K495" s="0" t="n">
        <v>0</v>
      </c>
      <c r="L495" s="0" t="s">
        <v>172</v>
      </c>
      <c r="M495" s="0" t="n">
        <v>0</v>
      </c>
      <c r="N495" s="0" t="s">
        <v>194</v>
      </c>
      <c r="O495" s="0" t="s">
        <v>178</v>
      </c>
      <c r="P495" s="0" t="s">
        <v>174</v>
      </c>
    </row>
    <row r="496" customFormat="false" ht="15" hidden="false" customHeight="false" outlineLevel="0" collapsed="false">
      <c r="A496" s="0" t="s">
        <v>166</v>
      </c>
      <c r="B496" s="0" t="s">
        <v>273</v>
      </c>
      <c r="C496" s="0" t="s">
        <v>97</v>
      </c>
      <c r="E496" s="0" t="n">
        <v>2</v>
      </c>
      <c r="F496" s="0" t="s">
        <v>274</v>
      </c>
      <c r="G496" s="0" t="s">
        <v>267</v>
      </c>
      <c r="H496" s="0" t="s">
        <v>273</v>
      </c>
      <c r="I496" s="0" t="s">
        <v>668</v>
      </c>
      <c r="J496" s="0" t="s">
        <v>253</v>
      </c>
      <c r="K496" s="0" t="n">
        <v>0</v>
      </c>
      <c r="L496" s="0" t="s">
        <v>172</v>
      </c>
      <c r="M496" s="0" t="n">
        <v>0</v>
      </c>
      <c r="N496" s="0" t="s">
        <v>194</v>
      </c>
      <c r="O496" s="0" t="s">
        <v>178</v>
      </c>
      <c r="P496" s="0" t="s">
        <v>174</v>
      </c>
    </row>
    <row r="497" customFormat="false" ht="15" hidden="false" customHeight="false" outlineLevel="0" collapsed="false">
      <c r="A497" s="0" t="s">
        <v>166</v>
      </c>
      <c r="B497" s="0" t="s">
        <v>275</v>
      </c>
      <c r="C497" s="0" t="s">
        <v>276</v>
      </c>
      <c r="E497" s="0" t="n">
        <v>3</v>
      </c>
      <c r="F497" s="0" t="s">
        <v>277</v>
      </c>
      <c r="G497" s="0" t="s">
        <v>267</v>
      </c>
      <c r="H497" s="0" t="s">
        <v>275</v>
      </c>
      <c r="I497" s="0" t="s">
        <v>668</v>
      </c>
      <c r="J497" s="0" t="s">
        <v>253</v>
      </c>
      <c r="K497" s="0" t="n">
        <v>0</v>
      </c>
      <c r="L497" s="0" t="s">
        <v>172</v>
      </c>
      <c r="M497" s="0" t="n">
        <v>0</v>
      </c>
      <c r="N497" s="0" t="s">
        <v>194</v>
      </c>
      <c r="O497" s="0" t="s">
        <v>178</v>
      </c>
      <c r="P497" s="0" t="s">
        <v>174</v>
      </c>
    </row>
    <row r="498" customFormat="false" ht="15" hidden="false" customHeight="false" outlineLevel="0" collapsed="false">
      <c r="A498" s="0" t="s">
        <v>166</v>
      </c>
      <c r="B498" s="0" t="s">
        <v>280</v>
      </c>
      <c r="C498" s="0" t="s">
        <v>100</v>
      </c>
      <c r="E498" s="0" t="n">
        <v>10</v>
      </c>
      <c r="F498" s="0" t="s">
        <v>281</v>
      </c>
      <c r="G498" s="0" t="s">
        <v>675</v>
      </c>
      <c r="H498" s="0" t="s">
        <v>280</v>
      </c>
      <c r="I498" s="0" t="s">
        <v>668</v>
      </c>
      <c r="J498" s="0" t="s">
        <v>256</v>
      </c>
      <c r="K498" s="0" t="n">
        <v>0</v>
      </c>
      <c r="L498" s="0" t="s">
        <v>172</v>
      </c>
      <c r="M498" s="0" t="n">
        <v>0</v>
      </c>
      <c r="N498" s="0" t="s">
        <v>194</v>
      </c>
      <c r="O498" s="0" t="s">
        <v>178</v>
      </c>
      <c r="P498" s="0" t="s">
        <v>174</v>
      </c>
    </row>
    <row r="499" customFormat="false" ht="15" hidden="false" customHeight="false" outlineLevel="0" collapsed="false">
      <c r="A499" s="0" t="s">
        <v>166</v>
      </c>
      <c r="B499" s="0" t="s">
        <v>289</v>
      </c>
      <c r="C499" s="0" t="s">
        <v>290</v>
      </c>
      <c r="E499" s="0" t="n">
        <v>14</v>
      </c>
      <c r="F499" s="0" t="s">
        <v>291</v>
      </c>
      <c r="G499" s="0" t="s">
        <v>675</v>
      </c>
      <c r="H499" s="0" t="s">
        <v>289</v>
      </c>
      <c r="I499" s="0" t="s">
        <v>668</v>
      </c>
      <c r="J499" s="0" t="s">
        <v>171</v>
      </c>
      <c r="K499" s="0" t="n">
        <v>0</v>
      </c>
      <c r="L499" s="0" t="s">
        <v>172</v>
      </c>
      <c r="M499" s="0" t="n">
        <v>0</v>
      </c>
      <c r="N499" s="0" t="s">
        <v>173</v>
      </c>
      <c r="O499" s="0" t="s">
        <v>174</v>
      </c>
      <c r="P499" s="0" t="s">
        <v>174</v>
      </c>
    </row>
    <row r="500" customFormat="false" ht="15" hidden="false" customHeight="false" outlineLevel="0" collapsed="false">
      <c r="A500" s="0" t="s">
        <v>166</v>
      </c>
      <c r="B500" s="0" t="s">
        <v>292</v>
      </c>
      <c r="C500" s="0" t="s">
        <v>103</v>
      </c>
      <c r="E500" s="0" t="n">
        <v>1</v>
      </c>
      <c r="F500" s="0" t="s">
        <v>293</v>
      </c>
      <c r="G500" s="0" t="s">
        <v>289</v>
      </c>
      <c r="H500" s="0" t="s">
        <v>292</v>
      </c>
      <c r="I500" s="0" t="s">
        <v>668</v>
      </c>
      <c r="J500" s="0" t="s">
        <v>256</v>
      </c>
      <c r="K500" s="0" t="n">
        <v>0</v>
      </c>
      <c r="L500" s="0" t="s">
        <v>172</v>
      </c>
      <c r="M500" s="0" t="n">
        <v>0</v>
      </c>
      <c r="N500" s="0" t="s">
        <v>194</v>
      </c>
      <c r="O500" s="0" t="s">
        <v>178</v>
      </c>
      <c r="P500" s="0" t="s">
        <v>174</v>
      </c>
    </row>
    <row r="501" customFormat="false" ht="15" hidden="false" customHeight="false" outlineLevel="0" collapsed="false">
      <c r="A501" s="0" t="s">
        <v>166</v>
      </c>
      <c r="B501" s="0" t="s">
        <v>295</v>
      </c>
      <c r="C501" s="0" t="s">
        <v>104</v>
      </c>
      <c r="E501" s="0" t="n">
        <v>2</v>
      </c>
      <c r="F501" s="0" t="s">
        <v>414</v>
      </c>
      <c r="G501" s="0" t="s">
        <v>289</v>
      </c>
      <c r="H501" s="0" t="s">
        <v>295</v>
      </c>
      <c r="I501" s="0" t="s">
        <v>668</v>
      </c>
      <c r="J501" s="0" t="s">
        <v>265</v>
      </c>
      <c r="K501" s="0" t="n">
        <v>0</v>
      </c>
      <c r="L501" s="0" t="s">
        <v>172</v>
      </c>
      <c r="M501" s="0" t="n">
        <v>0</v>
      </c>
      <c r="N501" s="0" t="s">
        <v>194</v>
      </c>
      <c r="O501" s="0" t="s">
        <v>178</v>
      </c>
      <c r="P501" s="0" t="s">
        <v>174</v>
      </c>
    </row>
    <row r="502" customFormat="false" ht="15" hidden="false" customHeight="false" outlineLevel="0" collapsed="false">
      <c r="A502" s="0" t="s">
        <v>166</v>
      </c>
      <c r="B502" s="0" t="s">
        <v>297</v>
      </c>
      <c r="C502" s="0" t="s">
        <v>298</v>
      </c>
      <c r="E502" s="0" t="n">
        <v>15</v>
      </c>
      <c r="F502" s="0" t="s">
        <v>299</v>
      </c>
      <c r="G502" s="0" t="s">
        <v>675</v>
      </c>
      <c r="H502" s="0" t="s">
        <v>297</v>
      </c>
      <c r="I502" s="0" t="s">
        <v>668</v>
      </c>
      <c r="J502" s="0" t="s">
        <v>171</v>
      </c>
      <c r="K502" s="0" t="n">
        <v>0</v>
      </c>
      <c r="L502" s="0" t="s">
        <v>172</v>
      </c>
      <c r="M502" s="0" t="n">
        <v>0</v>
      </c>
      <c r="N502" s="0" t="s">
        <v>173</v>
      </c>
      <c r="O502" s="0" t="s">
        <v>174</v>
      </c>
      <c r="P502" s="0" t="s">
        <v>174</v>
      </c>
    </row>
    <row r="503" customFormat="false" ht="15" hidden="false" customHeight="false" outlineLevel="0" collapsed="false">
      <c r="A503" s="0" t="s">
        <v>166</v>
      </c>
      <c r="B503" s="0" t="s">
        <v>300</v>
      </c>
      <c r="C503" s="0" t="s">
        <v>105</v>
      </c>
      <c r="E503" s="0" t="n">
        <v>1</v>
      </c>
      <c r="F503" s="0" t="s">
        <v>301</v>
      </c>
      <c r="G503" s="0" t="s">
        <v>297</v>
      </c>
      <c r="H503" s="0" t="s">
        <v>300</v>
      </c>
      <c r="I503" s="0" t="s">
        <v>668</v>
      </c>
      <c r="J503" s="0" t="s">
        <v>256</v>
      </c>
      <c r="K503" s="0" t="n">
        <v>0</v>
      </c>
      <c r="L503" s="0" t="s">
        <v>172</v>
      </c>
      <c r="M503" s="0" t="n">
        <v>0</v>
      </c>
      <c r="N503" s="0" t="s">
        <v>194</v>
      </c>
      <c r="O503" s="0" t="s">
        <v>178</v>
      </c>
      <c r="P503" s="0" t="s">
        <v>174</v>
      </c>
    </row>
    <row r="504" customFormat="false" ht="15" hidden="false" customHeight="false" outlineLevel="0" collapsed="false">
      <c r="A504" s="0" t="s">
        <v>166</v>
      </c>
      <c r="B504" s="0" t="s">
        <v>302</v>
      </c>
      <c r="C504" s="0" t="s">
        <v>106</v>
      </c>
      <c r="E504" s="0" t="n">
        <v>2</v>
      </c>
      <c r="F504" s="0" t="s">
        <v>303</v>
      </c>
      <c r="G504" s="0" t="s">
        <v>297</v>
      </c>
      <c r="H504" s="0" t="s">
        <v>302</v>
      </c>
      <c r="I504" s="0" t="s">
        <v>668</v>
      </c>
      <c r="J504" s="0" t="s">
        <v>265</v>
      </c>
      <c r="K504" s="0" t="n">
        <v>0</v>
      </c>
      <c r="L504" s="0" t="s">
        <v>172</v>
      </c>
      <c r="M504" s="0" t="n">
        <v>0</v>
      </c>
      <c r="N504" s="0" t="s">
        <v>194</v>
      </c>
      <c r="O504" s="0" t="s">
        <v>178</v>
      </c>
      <c r="P504" s="0" t="s">
        <v>174</v>
      </c>
    </row>
    <row r="505" customFormat="false" ht="15" hidden="false" customHeight="false" outlineLevel="0" collapsed="false">
      <c r="A505" s="0" t="s">
        <v>166</v>
      </c>
      <c r="B505" s="0" t="s">
        <v>305</v>
      </c>
      <c r="C505" s="0" t="s">
        <v>107</v>
      </c>
      <c r="E505" s="0" t="n">
        <v>16</v>
      </c>
      <c r="F505" s="0" t="s">
        <v>306</v>
      </c>
      <c r="G505" s="0" t="s">
        <v>675</v>
      </c>
      <c r="H505" s="0" t="s">
        <v>305</v>
      </c>
      <c r="I505" s="0" t="s">
        <v>668</v>
      </c>
      <c r="J505" s="0" t="s">
        <v>256</v>
      </c>
      <c r="K505" s="0" t="n">
        <v>0</v>
      </c>
      <c r="L505" s="0" t="s">
        <v>172</v>
      </c>
      <c r="M505" s="0" t="n">
        <v>0</v>
      </c>
      <c r="N505" s="0" t="s">
        <v>194</v>
      </c>
      <c r="O505" s="0" t="s">
        <v>178</v>
      </c>
      <c r="P505" s="0" t="s">
        <v>174</v>
      </c>
    </row>
    <row r="506" customFormat="false" ht="15" hidden="false" customHeight="false" outlineLevel="0" collapsed="false">
      <c r="A506" s="0" t="s">
        <v>166</v>
      </c>
      <c r="B506" s="0" t="s">
        <v>682</v>
      </c>
      <c r="C506" s="0" t="s">
        <v>683</v>
      </c>
      <c r="F506" s="0" t="s">
        <v>684</v>
      </c>
      <c r="I506" s="0" t="s">
        <v>685</v>
      </c>
      <c r="J506" s="0" t="s">
        <v>171</v>
      </c>
      <c r="K506" s="0" t="n">
        <v>0</v>
      </c>
      <c r="L506" s="0" t="s">
        <v>172</v>
      </c>
      <c r="M506" s="0" t="n">
        <v>0</v>
      </c>
      <c r="N506" s="0" t="s">
        <v>173</v>
      </c>
      <c r="O506" s="0" t="s">
        <v>174</v>
      </c>
      <c r="P506" s="0" t="s">
        <v>174</v>
      </c>
    </row>
    <row r="507" customFormat="false" ht="15" hidden="false" customHeight="false" outlineLevel="0" collapsed="false">
      <c r="A507" s="0" t="s">
        <v>166</v>
      </c>
      <c r="B507" s="0" t="s">
        <v>686</v>
      </c>
      <c r="C507" s="0" t="s">
        <v>687</v>
      </c>
      <c r="E507" s="0" t="n">
        <v>1</v>
      </c>
      <c r="F507" s="0" t="s">
        <v>688</v>
      </c>
      <c r="G507" s="0" t="s">
        <v>682</v>
      </c>
      <c r="H507" s="0" t="s">
        <v>686</v>
      </c>
      <c r="I507" s="0" t="s">
        <v>685</v>
      </c>
      <c r="J507" s="0" t="s">
        <v>171</v>
      </c>
      <c r="K507" s="0" t="n">
        <v>0</v>
      </c>
      <c r="L507" s="0" t="s">
        <v>227</v>
      </c>
      <c r="M507" s="0" t="n">
        <v>0</v>
      </c>
      <c r="N507" s="0" t="s">
        <v>173</v>
      </c>
      <c r="O507" s="0" t="s">
        <v>174</v>
      </c>
      <c r="P507" s="0" t="s">
        <v>174</v>
      </c>
    </row>
    <row r="508" customFormat="false" ht="15" hidden="false" customHeight="false" outlineLevel="0" collapsed="false">
      <c r="A508" s="0" t="s">
        <v>166</v>
      </c>
      <c r="B508" s="0" t="s">
        <v>689</v>
      </c>
      <c r="C508" s="0" t="s">
        <v>690</v>
      </c>
      <c r="E508" s="0" t="n">
        <v>1</v>
      </c>
      <c r="F508" s="0" t="s">
        <v>691</v>
      </c>
      <c r="G508" s="0" t="s">
        <v>686</v>
      </c>
      <c r="H508" s="0" t="s">
        <v>689</v>
      </c>
      <c r="I508" s="0" t="s">
        <v>685</v>
      </c>
      <c r="J508" s="0" t="s">
        <v>171</v>
      </c>
      <c r="K508" s="0" t="n">
        <v>0</v>
      </c>
      <c r="L508" s="0" t="s">
        <v>231</v>
      </c>
      <c r="M508" s="0" t="n">
        <v>0</v>
      </c>
      <c r="N508" s="0" t="s">
        <v>173</v>
      </c>
      <c r="O508" s="0" t="s">
        <v>174</v>
      </c>
      <c r="P508" s="0" t="s">
        <v>174</v>
      </c>
    </row>
    <row r="509" customFormat="false" ht="15" hidden="false" customHeight="false" outlineLevel="0" collapsed="false">
      <c r="B509" s="0" t="s">
        <v>692</v>
      </c>
      <c r="C509" s="0" t="s">
        <v>693</v>
      </c>
      <c r="E509" s="0" t="n">
        <v>2</v>
      </c>
      <c r="F509" s="0" t="s">
        <v>694</v>
      </c>
      <c r="G509" s="0" t="s">
        <v>682</v>
      </c>
      <c r="H509" s="0" t="s">
        <v>692</v>
      </c>
      <c r="I509" s="0" t="s">
        <v>685</v>
      </c>
      <c r="J509" s="0" t="s">
        <v>171</v>
      </c>
      <c r="K509" s="0" t="n">
        <v>0</v>
      </c>
      <c r="L509" s="0" t="s">
        <v>172</v>
      </c>
      <c r="M509" s="0" t="n">
        <v>0</v>
      </c>
      <c r="N509" s="0" t="s">
        <v>173</v>
      </c>
      <c r="O509" s="0" t="s">
        <v>174</v>
      </c>
      <c r="P509" s="0" t="s">
        <v>174</v>
      </c>
    </row>
    <row r="510" customFormat="false" ht="15" hidden="false" customHeight="false" outlineLevel="0" collapsed="false">
      <c r="A510" s="0" t="s">
        <v>166</v>
      </c>
    </row>
    <row r="511" customFormat="false" ht="15" hidden="false" customHeight="false" outlineLevel="0" collapsed="false">
      <c r="A511" s="0" t="s">
        <v>166</v>
      </c>
      <c r="B511" s="0" t="s">
        <v>434</v>
      </c>
      <c r="C511" s="0" t="s">
        <v>435</v>
      </c>
      <c r="E511" s="0" t="n">
        <v>2</v>
      </c>
      <c r="F511" s="0" t="s">
        <v>436</v>
      </c>
      <c r="G511" s="0" t="s">
        <v>692</v>
      </c>
      <c r="H511" s="0" t="s">
        <v>437</v>
      </c>
      <c r="I511" s="0" t="s">
        <v>685</v>
      </c>
      <c r="J511" s="0" t="s">
        <v>456</v>
      </c>
      <c r="K511" s="0" t="n">
        <v>0</v>
      </c>
      <c r="L511" s="0" t="s">
        <v>172</v>
      </c>
      <c r="M511" s="0" t="n">
        <v>0</v>
      </c>
      <c r="N511" s="0" t="s">
        <v>173</v>
      </c>
      <c r="O511" s="0" t="s">
        <v>178</v>
      </c>
      <c r="P511" s="0" t="s">
        <v>174</v>
      </c>
    </row>
    <row r="512" customFormat="false" ht="15" hidden="false" customHeight="false" outlineLevel="0" collapsed="false">
      <c r="A512" s="0" t="s">
        <v>166</v>
      </c>
      <c r="B512" s="0" t="s">
        <v>254</v>
      </c>
      <c r="C512" s="0" t="s">
        <v>91</v>
      </c>
      <c r="E512" s="0" t="n">
        <v>3</v>
      </c>
      <c r="F512" s="0" t="s">
        <v>255</v>
      </c>
      <c r="G512" s="0" t="s">
        <v>692</v>
      </c>
      <c r="H512" s="0" t="s">
        <v>254</v>
      </c>
      <c r="I512" s="0" t="s">
        <v>685</v>
      </c>
      <c r="J512" s="0" t="s">
        <v>256</v>
      </c>
      <c r="K512" s="0" t="n">
        <v>0</v>
      </c>
      <c r="L512" s="0" t="s">
        <v>172</v>
      </c>
      <c r="M512" s="0" t="n">
        <v>0</v>
      </c>
      <c r="N512" s="0" t="s">
        <v>194</v>
      </c>
      <c r="O512" s="0" t="s">
        <v>178</v>
      </c>
      <c r="P512" s="0" t="s">
        <v>174</v>
      </c>
    </row>
    <row r="513" customFormat="false" ht="15" hidden="false" customHeight="false" outlineLevel="0" collapsed="false">
      <c r="A513" s="0" t="s">
        <v>166</v>
      </c>
      <c r="B513" s="0" t="s">
        <v>257</v>
      </c>
      <c r="C513" s="0" t="s">
        <v>92</v>
      </c>
      <c r="E513" s="0" t="n">
        <v>4</v>
      </c>
      <c r="F513" s="0" t="s">
        <v>258</v>
      </c>
      <c r="G513" s="0" t="s">
        <v>692</v>
      </c>
      <c r="H513" s="0" t="s">
        <v>257</v>
      </c>
      <c r="I513" s="0" t="s">
        <v>685</v>
      </c>
      <c r="J513" s="0" t="s">
        <v>256</v>
      </c>
      <c r="K513" s="0" t="n">
        <v>0</v>
      </c>
      <c r="L513" s="0" t="s">
        <v>172</v>
      </c>
      <c r="M513" s="0" t="n">
        <v>0</v>
      </c>
      <c r="N513" s="0" t="s">
        <v>194</v>
      </c>
      <c r="O513" s="0" t="s">
        <v>178</v>
      </c>
      <c r="P513" s="0" t="s">
        <v>174</v>
      </c>
    </row>
    <row r="514" customFormat="false" ht="15" hidden="false" customHeight="false" outlineLevel="0" collapsed="false">
      <c r="A514" s="0" t="s">
        <v>166</v>
      </c>
      <c r="B514" s="0" t="s">
        <v>259</v>
      </c>
      <c r="C514" s="0" t="s">
        <v>93</v>
      </c>
      <c r="E514" s="0" t="n">
        <v>5</v>
      </c>
      <c r="F514" s="0" t="s">
        <v>260</v>
      </c>
      <c r="G514" s="0" t="s">
        <v>692</v>
      </c>
      <c r="H514" s="0" t="s">
        <v>259</v>
      </c>
      <c r="I514" s="0" t="s">
        <v>685</v>
      </c>
      <c r="J514" s="0" t="s">
        <v>256</v>
      </c>
      <c r="K514" s="0" t="n">
        <v>0</v>
      </c>
      <c r="L514" s="0" t="s">
        <v>172</v>
      </c>
      <c r="M514" s="0" t="n">
        <v>0</v>
      </c>
      <c r="N514" s="0" t="s">
        <v>194</v>
      </c>
      <c r="O514" s="0" t="s">
        <v>178</v>
      </c>
      <c r="P514" s="0" t="s">
        <v>174</v>
      </c>
    </row>
    <row r="515" customFormat="false" ht="15" hidden="false" customHeight="false" outlineLevel="0" collapsed="false">
      <c r="A515" s="0" t="s">
        <v>166</v>
      </c>
      <c r="B515" s="0" t="s">
        <v>267</v>
      </c>
      <c r="C515" s="0" t="s">
        <v>268</v>
      </c>
      <c r="E515" s="0" t="n">
        <v>8</v>
      </c>
      <c r="F515" s="0" t="s">
        <v>269</v>
      </c>
      <c r="G515" s="0" t="s">
        <v>692</v>
      </c>
      <c r="H515" s="0" t="s">
        <v>267</v>
      </c>
      <c r="I515" s="0" t="s">
        <v>685</v>
      </c>
      <c r="J515" s="0" t="s">
        <v>171</v>
      </c>
      <c r="K515" s="0" t="n">
        <v>0</v>
      </c>
      <c r="L515" s="0" t="s">
        <v>172</v>
      </c>
      <c r="M515" s="0" t="n">
        <v>0</v>
      </c>
      <c r="N515" s="0" t="s">
        <v>173</v>
      </c>
      <c r="O515" s="0" t="s">
        <v>174</v>
      </c>
      <c r="P515" s="0" t="s">
        <v>174</v>
      </c>
    </row>
    <row r="516" customFormat="false" ht="15" hidden="false" customHeight="false" outlineLevel="0" collapsed="false">
      <c r="A516" s="0" t="s">
        <v>166</v>
      </c>
      <c r="B516" s="0" t="s">
        <v>270</v>
      </c>
      <c r="C516" s="0" t="s">
        <v>96</v>
      </c>
      <c r="E516" s="0" t="n">
        <v>1</v>
      </c>
      <c r="F516" s="0" t="s">
        <v>271</v>
      </c>
      <c r="G516" s="0" t="s">
        <v>267</v>
      </c>
      <c r="H516" s="0" t="s">
        <v>270</v>
      </c>
      <c r="I516" s="0" t="s">
        <v>685</v>
      </c>
      <c r="J516" s="0" t="s">
        <v>253</v>
      </c>
      <c r="K516" s="0" t="n">
        <v>0</v>
      </c>
      <c r="L516" s="0" t="s">
        <v>172</v>
      </c>
      <c r="M516" s="0" t="n">
        <v>0</v>
      </c>
      <c r="N516" s="0" t="s">
        <v>194</v>
      </c>
      <c r="O516" s="0" t="s">
        <v>178</v>
      </c>
      <c r="P516" s="0" t="s">
        <v>174</v>
      </c>
    </row>
    <row r="517" customFormat="false" ht="15" hidden="false" customHeight="false" outlineLevel="0" collapsed="false">
      <c r="A517" s="0" t="s">
        <v>166</v>
      </c>
      <c r="B517" s="0" t="s">
        <v>273</v>
      </c>
      <c r="C517" s="0" t="s">
        <v>97</v>
      </c>
      <c r="E517" s="0" t="n">
        <v>2</v>
      </c>
      <c r="F517" s="0" t="s">
        <v>274</v>
      </c>
      <c r="G517" s="0" t="s">
        <v>267</v>
      </c>
      <c r="H517" s="0" t="s">
        <v>273</v>
      </c>
      <c r="I517" s="0" t="s">
        <v>685</v>
      </c>
      <c r="J517" s="0" t="s">
        <v>253</v>
      </c>
      <c r="K517" s="0" t="n">
        <v>0</v>
      </c>
      <c r="L517" s="0" t="s">
        <v>172</v>
      </c>
      <c r="M517" s="0" t="n">
        <v>0</v>
      </c>
      <c r="N517" s="0" t="s">
        <v>194</v>
      </c>
      <c r="O517" s="0" t="s">
        <v>178</v>
      </c>
      <c r="P517" s="0" t="s">
        <v>174</v>
      </c>
    </row>
    <row r="518" customFormat="false" ht="15" hidden="false" customHeight="false" outlineLevel="0" collapsed="false">
      <c r="A518" s="0" t="s">
        <v>166</v>
      </c>
      <c r="B518" s="0" t="s">
        <v>275</v>
      </c>
      <c r="C518" s="0" t="s">
        <v>276</v>
      </c>
      <c r="E518" s="0" t="n">
        <v>3</v>
      </c>
      <c r="F518" s="0" t="s">
        <v>277</v>
      </c>
      <c r="G518" s="0" t="s">
        <v>267</v>
      </c>
      <c r="H518" s="0" t="s">
        <v>275</v>
      </c>
      <c r="I518" s="0" t="s">
        <v>685</v>
      </c>
      <c r="J518" s="0" t="s">
        <v>253</v>
      </c>
      <c r="K518" s="0" t="n">
        <v>0</v>
      </c>
      <c r="L518" s="0" t="s">
        <v>172</v>
      </c>
      <c r="M518" s="0" t="n">
        <v>0</v>
      </c>
      <c r="N518" s="0" t="s">
        <v>194</v>
      </c>
      <c r="O518" s="0" t="s">
        <v>178</v>
      </c>
      <c r="P518" s="0" t="s">
        <v>174</v>
      </c>
    </row>
    <row r="519" customFormat="false" ht="15" hidden="false" customHeight="false" outlineLevel="0" collapsed="false">
      <c r="A519" s="0" t="s">
        <v>166</v>
      </c>
      <c r="B519" s="0" t="s">
        <v>280</v>
      </c>
      <c r="C519" s="0" t="s">
        <v>100</v>
      </c>
      <c r="E519" s="0" t="n">
        <v>9</v>
      </c>
      <c r="F519" s="0" t="s">
        <v>281</v>
      </c>
      <c r="G519" s="0" t="s">
        <v>692</v>
      </c>
      <c r="H519" s="0" t="s">
        <v>280</v>
      </c>
      <c r="I519" s="0" t="s">
        <v>685</v>
      </c>
      <c r="J519" s="0" t="s">
        <v>256</v>
      </c>
      <c r="K519" s="0" t="n">
        <v>0</v>
      </c>
      <c r="L519" s="0" t="s">
        <v>172</v>
      </c>
      <c r="M519" s="0" t="n">
        <v>0</v>
      </c>
      <c r="N519" s="0" t="s">
        <v>194</v>
      </c>
      <c r="O519" s="0" t="s">
        <v>178</v>
      </c>
      <c r="P519" s="0" t="s">
        <v>174</v>
      </c>
    </row>
    <row r="520" customFormat="false" ht="15" hidden="false" customHeight="false" outlineLevel="0" collapsed="false">
      <c r="A520" s="0" t="s">
        <v>166</v>
      </c>
      <c r="B520" s="0" t="s">
        <v>289</v>
      </c>
      <c r="C520" s="0" t="s">
        <v>290</v>
      </c>
      <c r="E520" s="0" t="n">
        <v>13</v>
      </c>
      <c r="F520" s="0" t="s">
        <v>291</v>
      </c>
      <c r="G520" s="0" t="s">
        <v>692</v>
      </c>
      <c r="H520" s="0" t="s">
        <v>289</v>
      </c>
      <c r="I520" s="0" t="s">
        <v>685</v>
      </c>
      <c r="J520" s="0" t="s">
        <v>171</v>
      </c>
      <c r="K520" s="0" t="n">
        <v>0</v>
      </c>
      <c r="L520" s="0" t="s">
        <v>172</v>
      </c>
      <c r="M520" s="0" t="n">
        <v>0</v>
      </c>
      <c r="N520" s="0" t="s">
        <v>173</v>
      </c>
      <c r="O520" s="0" t="s">
        <v>174</v>
      </c>
      <c r="P520" s="0" t="s">
        <v>174</v>
      </c>
    </row>
    <row r="521" customFormat="false" ht="15" hidden="false" customHeight="false" outlineLevel="0" collapsed="false">
      <c r="A521" s="0" t="s">
        <v>166</v>
      </c>
      <c r="B521" s="0" t="s">
        <v>292</v>
      </c>
      <c r="C521" s="0" t="s">
        <v>103</v>
      </c>
      <c r="E521" s="0" t="n">
        <v>1</v>
      </c>
      <c r="F521" s="0" t="s">
        <v>293</v>
      </c>
      <c r="G521" s="0" t="s">
        <v>289</v>
      </c>
      <c r="H521" s="0" t="s">
        <v>292</v>
      </c>
      <c r="I521" s="0" t="s">
        <v>685</v>
      </c>
      <c r="J521" s="0" t="s">
        <v>256</v>
      </c>
      <c r="K521" s="0" t="n">
        <v>0</v>
      </c>
      <c r="L521" s="0" t="s">
        <v>172</v>
      </c>
      <c r="M521" s="0" t="n">
        <v>0</v>
      </c>
      <c r="N521" s="0" t="s">
        <v>194</v>
      </c>
      <c r="O521" s="0" t="s">
        <v>178</v>
      </c>
      <c r="P521" s="0" t="s">
        <v>174</v>
      </c>
    </row>
    <row r="522" customFormat="false" ht="15" hidden="false" customHeight="false" outlineLevel="0" collapsed="false">
      <c r="A522" s="0" t="s">
        <v>166</v>
      </c>
      <c r="B522" s="0" t="s">
        <v>295</v>
      </c>
      <c r="C522" s="0" t="s">
        <v>104</v>
      </c>
      <c r="E522" s="0" t="n">
        <v>2</v>
      </c>
      <c r="F522" s="0" t="s">
        <v>414</v>
      </c>
      <c r="G522" s="0" t="s">
        <v>289</v>
      </c>
      <c r="H522" s="0" t="s">
        <v>295</v>
      </c>
      <c r="I522" s="0" t="s">
        <v>685</v>
      </c>
      <c r="J522" s="0" t="s">
        <v>265</v>
      </c>
      <c r="K522" s="0" t="n">
        <v>0</v>
      </c>
      <c r="L522" s="0" t="s">
        <v>172</v>
      </c>
      <c r="M522" s="0" t="n">
        <v>0</v>
      </c>
      <c r="N522" s="0" t="s">
        <v>194</v>
      </c>
      <c r="O522" s="0" t="s">
        <v>178</v>
      </c>
      <c r="P522" s="0" t="s">
        <v>174</v>
      </c>
    </row>
    <row r="523" customFormat="false" ht="15" hidden="false" customHeight="false" outlineLevel="0" collapsed="false">
      <c r="A523" s="0" t="s">
        <v>166</v>
      </c>
      <c r="B523" s="0" t="s">
        <v>297</v>
      </c>
      <c r="C523" s="0" t="s">
        <v>298</v>
      </c>
      <c r="E523" s="0" t="n">
        <v>14</v>
      </c>
      <c r="F523" s="0" t="s">
        <v>299</v>
      </c>
      <c r="G523" s="0" t="s">
        <v>692</v>
      </c>
      <c r="H523" s="0" t="s">
        <v>297</v>
      </c>
      <c r="I523" s="0" t="s">
        <v>685</v>
      </c>
      <c r="J523" s="0" t="s">
        <v>171</v>
      </c>
      <c r="K523" s="0" t="n">
        <v>0</v>
      </c>
      <c r="L523" s="0" t="s">
        <v>172</v>
      </c>
      <c r="M523" s="0" t="n">
        <v>0</v>
      </c>
      <c r="N523" s="0" t="s">
        <v>173</v>
      </c>
      <c r="O523" s="0" t="s">
        <v>174</v>
      </c>
      <c r="P523" s="0" t="s">
        <v>174</v>
      </c>
    </row>
    <row r="524" customFormat="false" ht="15" hidden="false" customHeight="false" outlineLevel="0" collapsed="false">
      <c r="A524" s="0" t="s">
        <v>166</v>
      </c>
      <c r="B524" s="0" t="s">
        <v>300</v>
      </c>
      <c r="C524" s="0" t="s">
        <v>105</v>
      </c>
      <c r="E524" s="0" t="n">
        <v>1</v>
      </c>
      <c r="F524" s="0" t="s">
        <v>301</v>
      </c>
      <c r="G524" s="0" t="s">
        <v>297</v>
      </c>
      <c r="H524" s="0" t="s">
        <v>300</v>
      </c>
      <c r="I524" s="0" t="s">
        <v>685</v>
      </c>
      <c r="J524" s="0" t="s">
        <v>256</v>
      </c>
      <c r="K524" s="0" t="n">
        <v>0</v>
      </c>
      <c r="L524" s="0" t="s">
        <v>172</v>
      </c>
      <c r="M524" s="0" t="n">
        <v>0</v>
      </c>
      <c r="N524" s="0" t="s">
        <v>194</v>
      </c>
      <c r="O524" s="0" t="s">
        <v>178</v>
      </c>
      <c r="P524" s="0" t="s">
        <v>174</v>
      </c>
    </row>
    <row r="525" customFormat="false" ht="15" hidden="false" customHeight="false" outlineLevel="0" collapsed="false">
      <c r="A525" s="0" t="s">
        <v>166</v>
      </c>
      <c r="B525" s="0" t="s">
        <v>302</v>
      </c>
      <c r="C525" s="0" t="s">
        <v>106</v>
      </c>
      <c r="E525" s="0" t="n">
        <v>2</v>
      </c>
      <c r="F525" s="0" t="s">
        <v>303</v>
      </c>
      <c r="G525" s="0" t="s">
        <v>297</v>
      </c>
      <c r="H525" s="0" t="s">
        <v>302</v>
      </c>
      <c r="I525" s="0" t="s">
        <v>685</v>
      </c>
      <c r="J525" s="0" t="s">
        <v>265</v>
      </c>
      <c r="K525" s="0" t="n">
        <v>0</v>
      </c>
      <c r="L525" s="0" t="s">
        <v>172</v>
      </c>
      <c r="M525" s="0" t="n">
        <v>0</v>
      </c>
      <c r="N525" s="0" t="s">
        <v>194</v>
      </c>
      <c r="O525" s="0" t="s">
        <v>178</v>
      </c>
      <c r="P525" s="0" t="s">
        <v>174</v>
      </c>
    </row>
    <row r="526" customFormat="false" ht="15" hidden="false" customHeight="false" outlineLevel="0" collapsed="false">
      <c r="A526" s="0" t="s">
        <v>166</v>
      </c>
      <c r="B526" s="0" t="s">
        <v>305</v>
      </c>
      <c r="C526" s="0" t="s">
        <v>107</v>
      </c>
      <c r="E526" s="0" t="n">
        <v>15</v>
      </c>
      <c r="F526" s="0" t="s">
        <v>306</v>
      </c>
      <c r="G526" s="0" t="s">
        <v>692</v>
      </c>
      <c r="H526" s="0" t="s">
        <v>305</v>
      </c>
      <c r="I526" s="0" t="s">
        <v>685</v>
      </c>
      <c r="J526" s="0" t="s">
        <v>256</v>
      </c>
      <c r="K526" s="0" t="n">
        <v>0</v>
      </c>
      <c r="L526" s="0" t="s">
        <v>172</v>
      </c>
      <c r="M526" s="0" t="n">
        <v>0</v>
      </c>
      <c r="N526" s="0" t="s">
        <v>194</v>
      </c>
      <c r="O526" s="0" t="s">
        <v>178</v>
      </c>
      <c r="P526" s="0" t="s">
        <v>174</v>
      </c>
    </row>
    <row r="527" customFormat="false" ht="15" hidden="false" customHeight="false" outlineLevel="0" collapsed="false">
      <c r="A527" s="0" t="s">
        <v>166</v>
      </c>
      <c r="B527" s="0" t="s">
        <v>695</v>
      </c>
      <c r="C527" s="0" t="s">
        <v>696</v>
      </c>
      <c r="F527" s="0" t="s">
        <v>697</v>
      </c>
      <c r="I527" s="0" t="s">
        <v>698</v>
      </c>
      <c r="J527" s="0" t="s">
        <v>171</v>
      </c>
      <c r="K527" s="0" t="n">
        <v>0</v>
      </c>
      <c r="L527" s="0" t="s">
        <v>172</v>
      </c>
      <c r="M527" s="0" t="n">
        <v>0</v>
      </c>
      <c r="N527" s="0" t="s">
        <v>173</v>
      </c>
      <c r="O527" s="0" t="s">
        <v>174</v>
      </c>
      <c r="P527" s="0" t="s">
        <v>174</v>
      </c>
    </row>
    <row r="528" customFormat="false" ht="15" hidden="false" customHeight="false" outlineLevel="0" collapsed="false">
      <c r="A528" s="0" t="s">
        <v>166</v>
      </c>
      <c r="B528" s="0" t="s">
        <v>699</v>
      </c>
      <c r="C528" s="0" t="s">
        <v>700</v>
      </c>
      <c r="E528" s="0" t="n">
        <v>1</v>
      </c>
      <c r="F528" s="0" t="s">
        <v>701</v>
      </c>
      <c r="G528" s="0" t="s">
        <v>695</v>
      </c>
      <c r="H528" s="0" t="s">
        <v>699</v>
      </c>
      <c r="I528" s="0" t="s">
        <v>698</v>
      </c>
      <c r="J528" s="0" t="s">
        <v>171</v>
      </c>
      <c r="K528" s="0" t="n">
        <v>0</v>
      </c>
      <c r="L528" s="0" t="s">
        <v>227</v>
      </c>
      <c r="M528" s="0" t="n">
        <v>0</v>
      </c>
      <c r="N528" s="0" t="s">
        <v>173</v>
      </c>
      <c r="O528" s="0" t="s">
        <v>174</v>
      </c>
      <c r="P528" s="0" t="s">
        <v>174</v>
      </c>
    </row>
    <row r="529" customFormat="false" ht="15" hidden="false" customHeight="false" outlineLevel="0" collapsed="false">
      <c r="A529" s="0" t="s">
        <v>166</v>
      </c>
      <c r="B529" s="0" t="s">
        <v>702</v>
      </c>
      <c r="C529" s="0" t="s">
        <v>703</v>
      </c>
      <c r="E529" s="0" t="n">
        <v>1</v>
      </c>
      <c r="F529" s="0" t="s">
        <v>704</v>
      </c>
      <c r="G529" s="0" t="s">
        <v>699</v>
      </c>
      <c r="H529" s="0" t="s">
        <v>702</v>
      </c>
      <c r="I529" s="0" t="s">
        <v>698</v>
      </c>
      <c r="J529" s="0" t="s">
        <v>171</v>
      </c>
      <c r="K529" s="0" t="n">
        <v>0</v>
      </c>
      <c r="L529" s="0" t="s">
        <v>231</v>
      </c>
      <c r="M529" s="0" t="n">
        <v>0</v>
      </c>
      <c r="N529" s="0" t="s">
        <v>173</v>
      </c>
      <c r="O529" s="0" t="s">
        <v>174</v>
      </c>
      <c r="P529" s="0" t="s">
        <v>174</v>
      </c>
    </row>
    <row r="530" customFormat="false" ht="15" hidden="false" customHeight="false" outlineLevel="0" collapsed="false">
      <c r="A530" s="0" t="s">
        <v>166</v>
      </c>
      <c r="B530" s="0" t="s">
        <v>705</v>
      </c>
      <c r="C530" s="0" t="s">
        <v>706</v>
      </c>
      <c r="E530" s="0" t="n">
        <v>2</v>
      </c>
      <c r="F530" s="0" t="s">
        <v>707</v>
      </c>
      <c r="G530" s="0" t="s">
        <v>695</v>
      </c>
      <c r="H530" s="0" t="s">
        <v>705</v>
      </c>
      <c r="I530" s="0" t="s">
        <v>698</v>
      </c>
      <c r="J530" s="0" t="s">
        <v>171</v>
      </c>
      <c r="K530" s="0" t="n">
        <v>0</v>
      </c>
      <c r="L530" s="0" t="s">
        <v>172</v>
      </c>
      <c r="M530" s="0" t="n">
        <v>0</v>
      </c>
      <c r="N530" s="0" t="s">
        <v>173</v>
      </c>
      <c r="O530" s="0" t="s">
        <v>174</v>
      </c>
      <c r="P530" s="0" t="s">
        <v>174</v>
      </c>
    </row>
    <row r="531" customFormat="false" ht="15" hidden="false" customHeight="false" outlineLevel="0" collapsed="false">
      <c r="B531" s="0" t="s">
        <v>708</v>
      </c>
      <c r="C531" s="0" t="s">
        <v>709</v>
      </c>
      <c r="E531" s="0" t="n">
        <v>1</v>
      </c>
      <c r="F531" s="0" t="s">
        <v>710</v>
      </c>
      <c r="G531" s="0" t="s">
        <v>705</v>
      </c>
      <c r="H531" s="0" t="s">
        <v>708</v>
      </c>
      <c r="I531" s="0" t="s">
        <v>698</v>
      </c>
      <c r="J531" s="0" t="s">
        <v>711</v>
      </c>
      <c r="K531" s="0" t="n">
        <v>0</v>
      </c>
      <c r="L531" s="0" t="s">
        <v>172</v>
      </c>
      <c r="M531" s="0" t="n">
        <v>0</v>
      </c>
      <c r="N531" s="0" t="s">
        <v>173</v>
      </c>
      <c r="O531" s="0" t="s">
        <v>174</v>
      </c>
      <c r="P531" s="0" t="s">
        <v>174</v>
      </c>
    </row>
    <row r="532" customFormat="false" ht="15" hidden="false" customHeight="false" outlineLevel="0" collapsed="false">
      <c r="A532" s="0" t="s">
        <v>166</v>
      </c>
    </row>
    <row r="533" customFormat="false" ht="15" hidden="false" customHeight="false" outlineLevel="0" collapsed="false">
      <c r="A533" s="0" t="s">
        <v>166</v>
      </c>
      <c r="B533" s="0" t="s">
        <v>434</v>
      </c>
      <c r="C533" s="0" t="s">
        <v>435</v>
      </c>
      <c r="E533" s="0" t="n">
        <v>3</v>
      </c>
      <c r="F533" s="0" t="s">
        <v>436</v>
      </c>
      <c r="G533" s="0" t="s">
        <v>705</v>
      </c>
      <c r="H533" s="0" t="s">
        <v>437</v>
      </c>
      <c r="I533" s="0" t="s">
        <v>698</v>
      </c>
      <c r="J533" s="0" t="s">
        <v>456</v>
      </c>
      <c r="K533" s="0" t="n">
        <v>0</v>
      </c>
      <c r="L533" s="0" t="s">
        <v>172</v>
      </c>
      <c r="M533" s="0" t="n">
        <v>0</v>
      </c>
      <c r="N533" s="0" t="s">
        <v>173</v>
      </c>
      <c r="O533" s="0" t="s">
        <v>178</v>
      </c>
      <c r="P533" s="0" t="s">
        <v>174</v>
      </c>
    </row>
    <row r="534" customFormat="false" ht="15" hidden="false" customHeight="false" outlineLevel="0" collapsed="false">
      <c r="A534" s="0" t="s">
        <v>166</v>
      </c>
      <c r="B534" s="0" t="s">
        <v>254</v>
      </c>
      <c r="C534" s="0" t="s">
        <v>91</v>
      </c>
      <c r="E534" s="0" t="n">
        <v>4</v>
      </c>
      <c r="F534" s="0" t="s">
        <v>255</v>
      </c>
      <c r="G534" s="0" t="s">
        <v>705</v>
      </c>
      <c r="H534" s="0" t="s">
        <v>254</v>
      </c>
      <c r="I534" s="0" t="s">
        <v>698</v>
      </c>
      <c r="J534" s="0" t="s">
        <v>256</v>
      </c>
      <c r="K534" s="0" t="n">
        <v>0</v>
      </c>
      <c r="L534" s="0" t="s">
        <v>172</v>
      </c>
      <c r="M534" s="0" t="n">
        <v>0</v>
      </c>
      <c r="N534" s="0" t="s">
        <v>194</v>
      </c>
      <c r="O534" s="0" t="s">
        <v>178</v>
      </c>
      <c r="P534" s="0" t="s">
        <v>174</v>
      </c>
    </row>
    <row r="535" customFormat="false" ht="15" hidden="false" customHeight="false" outlineLevel="0" collapsed="false">
      <c r="A535" s="0" t="s">
        <v>166</v>
      </c>
      <c r="B535" s="0" t="s">
        <v>257</v>
      </c>
      <c r="C535" s="0" t="s">
        <v>92</v>
      </c>
      <c r="E535" s="0" t="n">
        <v>5</v>
      </c>
      <c r="F535" s="0" t="s">
        <v>258</v>
      </c>
      <c r="G535" s="0" t="s">
        <v>705</v>
      </c>
      <c r="H535" s="0" t="s">
        <v>257</v>
      </c>
      <c r="I535" s="0" t="s">
        <v>698</v>
      </c>
      <c r="J535" s="0" t="s">
        <v>256</v>
      </c>
      <c r="K535" s="0" t="n">
        <v>0</v>
      </c>
      <c r="L535" s="0" t="s">
        <v>172</v>
      </c>
      <c r="M535" s="0" t="n">
        <v>0</v>
      </c>
      <c r="N535" s="0" t="s">
        <v>194</v>
      </c>
      <c r="O535" s="0" t="s">
        <v>178</v>
      </c>
      <c r="P535" s="0" t="s">
        <v>174</v>
      </c>
    </row>
    <row r="536" customFormat="false" ht="15" hidden="false" customHeight="false" outlineLevel="0" collapsed="false">
      <c r="A536" s="0" t="s">
        <v>166</v>
      </c>
      <c r="B536" s="0" t="s">
        <v>259</v>
      </c>
      <c r="C536" s="0" t="s">
        <v>93</v>
      </c>
      <c r="E536" s="0" t="n">
        <v>6</v>
      </c>
      <c r="F536" s="0" t="s">
        <v>260</v>
      </c>
      <c r="G536" s="0" t="s">
        <v>705</v>
      </c>
      <c r="H536" s="0" t="s">
        <v>259</v>
      </c>
      <c r="I536" s="0" t="s">
        <v>698</v>
      </c>
      <c r="J536" s="0" t="s">
        <v>256</v>
      </c>
      <c r="K536" s="0" t="n">
        <v>0</v>
      </c>
      <c r="L536" s="0" t="s">
        <v>172</v>
      </c>
      <c r="M536" s="0" t="n">
        <v>0</v>
      </c>
      <c r="N536" s="0" t="s">
        <v>194</v>
      </c>
      <c r="O536" s="0" t="s">
        <v>178</v>
      </c>
      <c r="P536" s="0" t="s">
        <v>174</v>
      </c>
    </row>
    <row r="537" customFormat="false" ht="15" hidden="false" customHeight="false" outlineLevel="0" collapsed="false">
      <c r="A537" s="0" t="s">
        <v>166</v>
      </c>
      <c r="B537" s="0" t="s">
        <v>267</v>
      </c>
      <c r="C537" s="0" t="s">
        <v>268</v>
      </c>
      <c r="E537" s="0" t="n">
        <v>9</v>
      </c>
      <c r="F537" s="0" t="s">
        <v>269</v>
      </c>
      <c r="G537" s="0" t="s">
        <v>705</v>
      </c>
      <c r="H537" s="0" t="s">
        <v>267</v>
      </c>
      <c r="I537" s="0" t="s">
        <v>698</v>
      </c>
      <c r="J537" s="0" t="s">
        <v>171</v>
      </c>
      <c r="K537" s="0" t="n">
        <v>0</v>
      </c>
      <c r="L537" s="0" t="s">
        <v>172</v>
      </c>
      <c r="M537" s="0" t="n">
        <v>0</v>
      </c>
      <c r="N537" s="0" t="s">
        <v>173</v>
      </c>
      <c r="O537" s="0" t="s">
        <v>174</v>
      </c>
      <c r="P537" s="0" t="s">
        <v>174</v>
      </c>
    </row>
    <row r="538" customFormat="false" ht="15" hidden="false" customHeight="false" outlineLevel="0" collapsed="false">
      <c r="A538" s="0" t="s">
        <v>166</v>
      </c>
      <c r="B538" s="0" t="s">
        <v>270</v>
      </c>
      <c r="C538" s="0" t="s">
        <v>96</v>
      </c>
      <c r="E538" s="0" t="n">
        <v>1</v>
      </c>
      <c r="F538" s="0" t="s">
        <v>271</v>
      </c>
      <c r="G538" s="0" t="s">
        <v>267</v>
      </c>
      <c r="H538" s="0" t="s">
        <v>270</v>
      </c>
      <c r="I538" s="0" t="s">
        <v>698</v>
      </c>
      <c r="J538" s="0" t="s">
        <v>253</v>
      </c>
      <c r="K538" s="0" t="n">
        <v>0</v>
      </c>
      <c r="L538" s="0" t="s">
        <v>172</v>
      </c>
      <c r="M538" s="0" t="n">
        <v>0</v>
      </c>
      <c r="N538" s="0" t="s">
        <v>194</v>
      </c>
      <c r="O538" s="0" t="s">
        <v>178</v>
      </c>
      <c r="P538" s="0" t="s">
        <v>174</v>
      </c>
    </row>
    <row r="539" customFormat="false" ht="15" hidden="false" customHeight="false" outlineLevel="0" collapsed="false">
      <c r="A539" s="0" t="s">
        <v>166</v>
      </c>
      <c r="B539" s="0" t="s">
        <v>273</v>
      </c>
      <c r="C539" s="0" t="s">
        <v>97</v>
      </c>
      <c r="E539" s="0" t="n">
        <v>2</v>
      </c>
      <c r="F539" s="0" t="s">
        <v>274</v>
      </c>
      <c r="G539" s="0" t="s">
        <v>267</v>
      </c>
      <c r="H539" s="0" t="s">
        <v>273</v>
      </c>
      <c r="I539" s="0" t="s">
        <v>698</v>
      </c>
      <c r="J539" s="0" t="s">
        <v>253</v>
      </c>
      <c r="K539" s="0" t="n">
        <v>0</v>
      </c>
      <c r="L539" s="0" t="s">
        <v>172</v>
      </c>
      <c r="M539" s="0" t="n">
        <v>0</v>
      </c>
      <c r="N539" s="0" t="s">
        <v>194</v>
      </c>
      <c r="O539" s="0" t="s">
        <v>178</v>
      </c>
      <c r="P539" s="0" t="s">
        <v>174</v>
      </c>
    </row>
    <row r="540" customFormat="false" ht="15" hidden="false" customHeight="false" outlineLevel="0" collapsed="false">
      <c r="A540" s="0" t="s">
        <v>166</v>
      </c>
      <c r="B540" s="0" t="s">
        <v>275</v>
      </c>
      <c r="C540" s="0" t="s">
        <v>276</v>
      </c>
      <c r="E540" s="0" t="n">
        <v>3</v>
      </c>
      <c r="F540" s="0" t="s">
        <v>277</v>
      </c>
      <c r="G540" s="0" t="s">
        <v>267</v>
      </c>
      <c r="H540" s="0" t="s">
        <v>275</v>
      </c>
      <c r="I540" s="0" t="s">
        <v>698</v>
      </c>
      <c r="J540" s="0" t="s">
        <v>253</v>
      </c>
      <c r="K540" s="0" t="n">
        <v>0</v>
      </c>
      <c r="L540" s="0" t="s">
        <v>172</v>
      </c>
      <c r="M540" s="0" t="n">
        <v>0</v>
      </c>
      <c r="N540" s="0" t="s">
        <v>194</v>
      </c>
      <c r="O540" s="0" t="s">
        <v>178</v>
      </c>
      <c r="P540" s="0" t="s">
        <v>174</v>
      </c>
    </row>
    <row r="541" customFormat="false" ht="15" hidden="false" customHeight="false" outlineLevel="0" collapsed="false">
      <c r="A541" s="0" t="s">
        <v>166</v>
      </c>
      <c r="B541" s="0" t="s">
        <v>280</v>
      </c>
      <c r="C541" s="0" t="s">
        <v>100</v>
      </c>
      <c r="E541" s="0" t="n">
        <v>10</v>
      </c>
      <c r="F541" s="0" t="s">
        <v>281</v>
      </c>
      <c r="G541" s="0" t="s">
        <v>705</v>
      </c>
      <c r="H541" s="0" t="s">
        <v>280</v>
      </c>
      <c r="I541" s="0" t="s">
        <v>698</v>
      </c>
      <c r="J541" s="0" t="s">
        <v>256</v>
      </c>
      <c r="K541" s="0" t="n">
        <v>0</v>
      </c>
      <c r="L541" s="0" t="s">
        <v>172</v>
      </c>
      <c r="M541" s="0" t="n">
        <v>0</v>
      </c>
      <c r="N541" s="0" t="s">
        <v>194</v>
      </c>
      <c r="O541" s="0" t="s">
        <v>178</v>
      </c>
      <c r="P541" s="0" t="s">
        <v>174</v>
      </c>
    </row>
    <row r="542" customFormat="false" ht="15" hidden="false" customHeight="false" outlineLevel="0" collapsed="false">
      <c r="A542" s="0" t="s">
        <v>166</v>
      </c>
      <c r="B542" s="0" t="s">
        <v>289</v>
      </c>
      <c r="C542" s="0" t="s">
        <v>290</v>
      </c>
      <c r="E542" s="0" t="n">
        <v>14</v>
      </c>
      <c r="F542" s="0" t="s">
        <v>291</v>
      </c>
      <c r="G542" s="0" t="s">
        <v>705</v>
      </c>
      <c r="H542" s="0" t="s">
        <v>289</v>
      </c>
      <c r="I542" s="0" t="s">
        <v>698</v>
      </c>
      <c r="J542" s="0" t="s">
        <v>171</v>
      </c>
      <c r="K542" s="0" t="n">
        <v>0</v>
      </c>
      <c r="L542" s="0" t="s">
        <v>172</v>
      </c>
      <c r="M542" s="0" t="n">
        <v>0</v>
      </c>
      <c r="N542" s="0" t="s">
        <v>173</v>
      </c>
      <c r="O542" s="0" t="s">
        <v>174</v>
      </c>
      <c r="P542" s="0" t="s">
        <v>174</v>
      </c>
    </row>
    <row r="543" customFormat="false" ht="15" hidden="false" customHeight="false" outlineLevel="0" collapsed="false">
      <c r="A543" s="0" t="s">
        <v>166</v>
      </c>
      <c r="B543" s="0" t="s">
        <v>292</v>
      </c>
      <c r="C543" s="0" t="s">
        <v>103</v>
      </c>
      <c r="E543" s="0" t="n">
        <v>1</v>
      </c>
      <c r="F543" s="0" t="s">
        <v>293</v>
      </c>
      <c r="G543" s="0" t="s">
        <v>289</v>
      </c>
      <c r="H543" s="0" t="s">
        <v>292</v>
      </c>
      <c r="I543" s="0" t="s">
        <v>698</v>
      </c>
      <c r="J543" s="0" t="s">
        <v>256</v>
      </c>
      <c r="K543" s="0" t="n">
        <v>0</v>
      </c>
      <c r="L543" s="0" t="s">
        <v>172</v>
      </c>
      <c r="M543" s="0" t="n">
        <v>0</v>
      </c>
      <c r="N543" s="0" t="s">
        <v>194</v>
      </c>
      <c r="O543" s="0" t="s">
        <v>178</v>
      </c>
      <c r="P543" s="0" t="s">
        <v>174</v>
      </c>
    </row>
    <row r="544" customFormat="false" ht="15" hidden="false" customHeight="false" outlineLevel="0" collapsed="false">
      <c r="A544" s="0" t="s">
        <v>166</v>
      </c>
      <c r="B544" s="0" t="s">
        <v>295</v>
      </c>
      <c r="C544" s="0" t="s">
        <v>104</v>
      </c>
      <c r="E544" s="0" t="n">
        <v>2</v>
      </c>
      <c r="F544" s="0" t="s">
        <v>414</v>
      </c>
      <c r="G544" s="0" t="s">
        <v>289</v>
      </c>
      <c r="H544" s="0" t="s">
        <v>295</v>
      </c>
      <c r="I544" s="0" t="s">
        <v>698</v>
      </c>
      <c r="J544" s="0" t="s">
        <v>265</v>
      </c>
      <c r="K544" s="0" t="n">
        <v>0</v>
      </c>
      <c r="L544" s="0" t="s">
        <v>172</v>
      </c>
      <c r="M544" s="0" t="n">
        <v>0</v>
      </c>
      <c r="N544" s="0" t="s">
        <v>194</v>
      </c>
      <c r="O544" s="0" t="s">
        <v>178</v>
      </c>
      <c r="P544" s="0" t="s">
        <v>174</v>
      </c>
    </row>
    <row r="545" customFormat="false" ht="15" hidden="false" customHeight="false" outlineLevel="0" collapsed="false">
      <c r="A545" s="0" t="s">
        <v>166</v>
      </c>
      <c r="B545" s="0" t="s">
        <v>297</v>
      </c>
      <c r="C545" s="0" t="s">
        <v>298</v>
      </c>
      <c r="E545" s="0" t="n">
        <v>15</v>
      </c>
      <c r="F545" s="0" t="s">
        <v>299</v>
      </c>
      <c r="G545" s="0" t="s">
        <v>705</v>
      </c>
      <c r="H545" s="0" t="s">
        <v>297</v>
      </c>
      <c r="I545" s="0" t="s">
        <v>698</v>
      </c>
      <c r="J545" s="0" t="s">
        <v>171</v>
      </c>
      <c r="K545" s="0" t="n">
        <v>0</v>
      </c>
      <c r="L545" s="0" t="s">
        <v>172</v>
      </c>
      <c r="M545" s="0" t="n">
        <v>0</v>
      </c>
      <c r="N545" s="0" t="s">
        <v>173</v>
      </c>
      <c r="O545" s="0" t="s">
        <v>174</v>
      </c>
      <c r="P545" s="0" t="s">
        <v>174</v>
      </c>
    </row>
    <row r="546" customFormat="false" ht="15" hidden="false" customHeight="false" outlineLevel="0" collapsed="false">
      <c r="A546" s="0" t="s">
        <v>166</v>
      </c>
      <c r="B546" s="0" t="s">
        <v>300</v>
      </c>
      <c r="C546" s="0" t="s">
        <v>105</v>
      </c>
      <c r="E546" s="0" t="n">
        <v>1</v>
      </c>
      <c r="F546" s="0" t="s">
        <v>301</v>
      </c>
      <c r="G546" s="0" t="s">
        <v>297</v>
      </c>
      <c r="H546" s="0" t="s">
        <v>300</v>
      </c>
      <c r="I546" s="0" t="s">
        <v>698</v>
      </c>
      <c r="J546" s="0" t="s">
        <v>256</v>
      </c>
      <c r="K546" s="0" t="n">
        <v>0</v>
      </c>
      <c r="L546" s="0" t="s">
        <v>172</v>
      </c>
      <c r="M546" s="0" t="n">
        <v>0</v>
      </c>
      <c r="N546" s="0" t="s">
        <v>194</v>
      </c>
      <c r="O546" s="0" t="s">
        <v>178</v>
      </c>
      <c r="P546" s="0" t="s">
        <v>174</v>
      </c>
    </row>
    <row r="547" customFormat="false" ht="15" hidden="false" customHeight="false" outlineLevel="0" collapsed="false">
      <c r="A547" s="0" t="s">
        <v>166</v>
      </c>
      <c r="B547" s="0" t="s">
        <v>302</v>
      </c>
      <c r="C547" s="0" t="s">
        <v>106</v>
      </c>
      <c r="E547" s="0" t="n">
        <v>2</v>
      </c>
      <c r="F547" s="0" t="s">
        <v>303</v>
      </c>
      <c r="G547" s="0" t="s">
        <v>297</v>
      </c>
      <c r="H547" s="0" t="s">
        <v>302</v>
      </c>
      <c r="I547" s="0" t="s">
        <v>698</v>
      </c>
      <c r="J547" s="0" t="s">
        <v>265</v>
      </c>
      <c r="K547" s="0" t="n">
        <v>0</v>
      </c>
      <c r="L547" s="0" t="s">
        <v>172</v>
      </c>
      <c r="M547" s="0" t="n">
        <v>0</v>
      </c>
      <c r="N547" s="0" t="s">
        <v>194</v>
      </c>
      <c r="O547" s="0" t="s">
        <v>178</v>
      </c>
      <c r="P547" s="0" t="s">
        <v>174</v>
      </c>
    </row>
    <row r="548" customFormat="false" ht="15" hidden="false" customHeight="false" outlineLevel="0" collapsed="false">
      <c r="A548" s="0" t="s">
        <v>166</v>
      </c>
      <c r="B548" s="0" t="s">
        <v>305</v>
      </c>
      <c r="C548" s="0" t="s">
        <v>107</v>
      </c>
      <c r="E548" s="0" t="n">
        <v>16</v>
      </c>
      <c r="F548" s="0" t="s">
        <v>306</v>
      </c>
      <c r="G548" s="0" t="s">
        <v>705</v>
      </c>
      <c r="H548" s="0" t="s">
        <v>305</v>
      </c>
      <c r="I548" s="0" t="s">
        <v>698</v>
      </c>
      <c r="J548" s="0" t="s">
        <v>256</v>
      </c>
      <c r="K548" s="0" t="n">
        <v>0</v>
      </c>
      <c r="L548" s="0" t="s">
        <v>172</v>
      </c>
      <c r="M548" s="0" t="n">
        <v>0</v>
      </c>
      <c r="N548" s="0" t="s">
        <v>194</v>
      </c>
      <c r="O548" s="0" t="s">
        <v>178</v>
      </c>
      <c r="P548" s="0" t="s">
        <v>174</v>
      </c>
    </row>
    <row r="549" customFormat="false" ht="15" hidden="false" customHeight="false" outlineLevel="0" collapsed="false">
      <c r="A549" s="0" t="s">
        <v>166</v>
      </c>
      <c r="B549" s="0" t="s">
        <v>712</v>
      </c>
      <c r="C549" s="0" t="s">
        <v>713</v>
      </c>
      <c r="F549" s="0" t="s">
        <v>714</v>
      </c>
      <c r="I549" s="0" t="s">
        <v>715</v>
      </c>
      <c r="J549" s="0" t="s">
        <v>171</v>
      </c>
      <c r="K549" s="0" t="n">
        <v>0</v>
      </c>
      <c r="L549" s="0" t="s">
        <v>172</v>
      </c>
      <c r="M549" s="0" t="n">
        <v>0</v>
      </c>
      <c r="N549" s="0" t="s">
        <v>173</v>
      </c>
      <c r="O549" s="0" t="s">
        <v>174</v>
      </c>
      <c r="P549" s="0" t="s">
        <v>174</v>
      </c>
    </row>
    <row r="550" customFormat="false" ht="15" hidden="false" customHeight="false" outlineLevel="0" collapsed="false">
      <c r="A550" s="0" t="s">
        <v>166</v>
      </c>
      <c r="B550" s="0" t="s">
        <v>716</v>
      </c>
      <c r="C550" s="0" t="s">
        <v>717</v>
      </c>
      <c r="E550" s="0" t="n">
        <v>1</v>
      </c>
      <c r="F550" s="0" t="s">
        <v>718</v>
      </c>
      <c r="G550" s="0" t="s">
        <v>712</v>
      </c>
      <c r="H550" s="0" t="s">
        <v>716</v>
      </c>
      <c r="I550" s="0" t="s">
        <v>715</v>
      </c>
      <c r="J550" s="0" t="s">
        <v>171</v>
      </c>
      <c r="K550" s="0" t="n">
        <v>0</v>
      </c>
      <c r="L550" s="0" t="s">
        <v>227</v>
      </c>
      <c r="M550" s="0" t="n">
        <v>0</v>
      </c>
      <c r="N550" s="0" t="s">
        <v>173</v>
      </c>
      <c r="O550" s="0" t="s">
        <v>174</v>
      </c>
      <c r="P550" s="0" t="s">
        <v>174</v>
      </c>
    </row>
    <row r="551" customFormat="false" ht="15" hidden="false" customHeight="false" outlineLevel="0" collapsed="false">
      <c r="A551" s="0" t="s">
        <v>166</v>
      </c>
      <c r="B551" s="0" t="s">
        <v>719</v>
      </c>
      <c r="C551" s="0" t="s">
        <v>720</v>
      </c>
      <c r="E551" s="0" t="n">
        <v>1</v>
      </c>
      <c r="F551" s="0" t="s">
        <v>721</v>
      </c>
      <c r="G551" s="0" t="s">
        <v>716</v>
      </c>
      <c r="H551" s="0" t="s">
        <v>719</v>
      </c>
      <c r="I551" s="0" t="s">
        <v>715</v>
      </c>
      <c r="J551" s="0" t="s">
        <v>171</v>
      </c>
      <c r="K551" s="0" t="n">
        <v>0</v>
      </c>
      <c r="L551" s="0" t="s">
        <v>231</v>
      </c>
      <c r="M551" s="0" t="n">
        <v>0</v>
      </c>
      <c r="N551" s="0" t="s">
        <v>173</v>
      </c>
      <c r="O551" s="0" t="s">
        <v>174</v>
      </c>
      <c r="P551" s="0" t="s">
        <v>174</v>
      </c>
    </row>
    <row r="552" customFormat="false" ht="15" hidden="false" customHeight="false" outlineLevel="0" collapsed="false">
      <c r="B552" s="0" t="s">
        <v>722</v>
      </c>
      <c r="C552" s="0" t="s">
        <v>723</v>
      </c>
      <c r="E552" s="0" t="n">
        <v>2</v>
      </c>
      <c r="F552" s="0" t="s">
        <v>724</v>
      </c>
      <c r="G552" s="0" t="s">
        <v>712</v>
      </c>
      <c r="H552" s="0" t="s">
        <v>722</v>
      </c>
      <c r="I552" s="0" t="s">
        <v>715</v>
      </c>
      <c r="J552" s="0" t="s">
        <v>171</v>
      </c>
      <c r="K552" s="0" t="n">
        <v>0</v>
      </c>
      <c r="L552" s="0" t="s">
        <v>172</v>
      </c>
      <c r="M552" s="0" t="n">
        <v>0</v>
      </c>
      <c r="N552" s="0" t="s">
        <v>173</v>
      </c>
      <c r="O552" s="0" t="s">
        <v>174</v>
      </c>
      <c r="P552" s="0" t="s">
        <v>174</v>
      </c>
    </row>
    <row r="553" customFormat="false" ht="15" hidden="false" customHeight="false" outlineLevel="0" collapsed="false">
      <c r="A553" s="0" t="s">
        <v>166</v>
      </c>
    </row>
    <row r="554" customFormat="false" ht="15" hidden="false" customHeight="false" outlineLevel="0" collapsed="false">
      <c r="A554" s="0" t="s">
        <v>166</v>
      </c>
      <c r="B554" s="0" t="s">
        <v>434</v>
      </c>
      <c r="C554" s="0" t="s">
        <v>435</v>
      </c>
      <c r="E554" s="0" t="n">
        <v>2</v>
      </c>
      <c r="F554" s="0" t="s">
        <v>436</v>
      </c>
      <c r="G554" s="0" t="s">
        <v>722</v>
      </c>
      <c r="H554" s="0" t="s">
        <v>437</v>
      </c>
      <c r="I554" s="0" t="s">
        <v>715</v>
      </c>
      <c r="J554" s="0" t="s">
        <v>456</v>
      </c>
      <c r="K554" s="0" t="n">
        <v>0</v>
      </c>
      <c r="L554" s="0" t="s">
        <v>172</v>
      </c>
      <c r="M554" s="0" t="n">
        <v>0</v>
      </c>
      <c r="N554" s="0" t="s">
        <v>173</v>
      </c>
      <c r="O554" s="0" t="s">
        <v>178</v>
      </c>
      <c r="P554" s="0" t="s">
        <v>174</v>
      </c>
    </row>
    <row r="555" customFormat="false" ht="15" hidden="false" customHeight="false" outlineLevel="0" collapsed="false">
      <c r="A555" s="0" t="s">
        <v>166</v>
      </c>
      <c r="B555" s="0" t="s">
        <v>254</v>
      </c>
      <c r="C555" s="0" t="s">
        <v>91</v>
      </c>
      <c r="E555" s="0" t="n">
        <v>3</v>
      </c>
      <c r="F555" s="0" t="s">
        <v>255</v>
      </c>
      <c r="G555" s="0" t="s">
        <v>722</v>
      </c>
      <c r="H555" s="0" t="s">
        <v>254</v>
      </c>
      <c r="I555" s="0" t="s">
        <v>715</v>
      </c>
      <c r="J555" s="0" t="s">
        <v>256</v>
      </c>
      <c r="K555" s="0" t="n">
        <v>0</v>
      </c>
      <c r="L555" s="0" t="s">
        <v>172</v>
      </c>
      <c r="M555" s="0" t="n">
        <v>0</v>
      </c>
      <c r="N555" s="0" t="s">
        <v>194</v>
      </c>
      <c r="O555" s="0" t="s">
        <v>178</v>
      </c>
      <c r="P555" s="0" t="s">
        <v>174</v>
      </c>
    </row>
    <row r="556" customFormat="false" ht="15" hidden="false" customHeight="false" outlineLevel="0" collapsed="false">
      <c r="A556" s="0" t="s">
        <v>166</v>
      </c>
      <c r="B556" s="0" t="s">
        <v>257</v>
      </c>
      <c r="C556" s="0" t="s">
        <v>92</v>
      </c>
      <c r="E556" s="0" t="n">
        <v>4</v>
      </c>
      <c r="F556" s="0" t="s">
        <v>258</v>
      </c>
      <c r="G556" s="0" t="s">
        <v>722</v>
      </c>
      <c r="H556" s="0" t="s">
        <v>257</v>
      </c>
      <c r="I556" s="0" t="s">
        <v>715</v>
      </c>
      <c r="J556" s="0" t="s">
        <v>256</v>
      </c>
      <c r="K556" s="0" t="n">
        <v>0</v>
      </c>
      <c r="L556" s="0" t="s">
        <v>172</v>
      </c>
      <c r="M556" s="0" t="n">
        <v>0</v>
      </c>
      <c r="N556" s="0" t="s">
        <v>194</v>
      </c>
      <c r="O556" s="0" t="s">
        <v>178</v>
      </c>
      <c r="P556" s="0" t="s">
        <v>174</v>
      </c>
    </row>
    <row r="557" customFormat="false" ht="15" hidden="false" customHeight="false" outlineLevel="0" collapsed="false">
      <c r="A557" s="0" t="s">
        <v>166</v>
      </c>
      <c r="B557" s="0" t="s">
        <v>259</v>
      </c>
      <c r="C557" s="0" t="s">
        <v>93</v>
      </c>
      <c r="E557" s="0" t="n">
        <v>5</v>
      </c>
      <c r="F557" s="0" t="s">
        <v>260</v>
      </c>
      <c r="G557" s="0" t="s">
        <v>722</v>
      </c>
      <c r="H557" s="0" t="s">
        <v>259</v>
      </c>
      <c r="I557" s="0" t="s">
        <v>715</v>
      </c>
      <c r="J557" s="0" t="s">
        <v>256</v>
      </c>
      <c r="K557" s="0" t="n">
        <v>0</v>
      </c>
      <c r="L557" s="0" t="s">
        <v>172</v>
      </c>
      <c r="M557" s="0" t="n">
        <v>0</v>
      </c>
      <c r="N557" s="0" t="s">
        <v>194</v>
      </c>
      <c r="O557" s="0" t="s">
        <v>178</v>
      </c>
      <c r="P557" s="0" t="s">
        <v>174</v>
      </c>
    </row>
    <row r="558" customFormat="false" ht="15" hidden="false" customHeight="false" outlineLevel="0" collapsed="false">
      <c r="A558" s="0" t="s">
        <v>166</v>
      </c>
      <c r="B558" s="0" t="s">
        <v>267</v>
      </c>
      <c r="C558" s="0" t="s">
        <v>268</v>
      </c>
      <c r="E558" s="0" t="n">
        <v>8</v>
      </c>
      <c r="F558" s="0" t="s">
        <v>269</v>
      </c>
      <c r="G558" s="0" t="s">
        <v>722</v>
      </c>
      <c r="H558" s="0" t="s">
        <v>267</v>
      </c>
      <c r="I558" s="0" t="s">
        <v>715</v>
      </c>
      <c r="J558" s="0" t="s">
        <v>171</v>
      </c>
      <c r="K558" s="0" t="n">
        <v>0</v>
      </c>
      <c r="L558" s="0" t="s">
        <v>172</v>
      </c>
      <c r="M558" s="0" t="n">
        <v>0</v>
      </c>
      <c r="N558" s="0" t="s">
        <v>173</v>
      </c>
      <c r="O558" s="0" t="s">
        <v>174</v>
      </c>
      <c r="P558" s="0" t="s">
        <v>174</v>
      </c>
    </row>
    <row r="559" customFormat="false" ht="15" hidden="false" customHeight="false" outlineLevel="0" collapsed="false">
      <c r="A559" s="0" t="s">
        <v>166</v>
      </c>
      <c r="B559" s="0" t="s">
        <v>270</v>
      </c>
      <c r="C559" s="0" t="s">
        <v>96</v>
      </c>
      <c r="E559" s="0" t="n">
        <v>1</v>
      </c>
      <c r="F559" s="0" t="s">
        <v>271</v>
      </c>
      <c r="G559" s="0" t="s">
        <v>267</v>
      </c>
      <c r="H559" s="0" t="s">
        <v>270</v>
      </c>
      <c r="I559" s="0" t="s">
        <v>715</v>
      </c>
      <c r="J559" s="0" t="s">
        <v>253</v>
      </c>
      <c r="K559" s="0" t="n">
        <v>0</v>
      </c>
      <c r="L559" s="0" t="s">
        <v>172</v>
      </c>
      <c r="M559" s="0" t="n">
        <v>0</v>
      </c>
      <c r="N559" s="0" t="s">
        <v>194</v>
      </c>
      <c r="O559" s="0" t="s">
        <v>178</v>
      </c>
      <c r="P559" s="0" t="s">
        <v>174</v>
      </c>
    </row>
    <row r="560" customFormat="false" ht="15" hidden="false" customHeight="false" outlineLevel="0" collapsed="false">
      <c r="A560" s="0" t="s">
        <v>166</v>
      </c>
      <c r="B560" s="0" t="s">
        <v>273</v>
      </c>
      <c r="C560" s="0" t="s">
        <v>97</v>
      </c>
      <c r="E560" s="0" t="n">
        <v>2</v>
      </c>
      <c r="F560" s="0" t="s">
        <v>274</v>
      </c>
      <c r="G560" s="0" t="s">
        <v>267</v>
      </c>
      <c r="H560" s="0" t="s">
        <v>273</v>
      </c>
      <c r="I560" s="0" t="s">
        <v>715</v>
      </c>
      <c r="J560" s="0" t="s">
        <v>253</v>
      </c>
      <c r="K560" s="0" t="n">
        <v>0</v>
      </c>
      <c r="L560" s="0" t="s">
        <v>172</v>
      </c>
      <c r="M560" s="0" t="n">
        <v>0</v>
      </c>
      <c r="N560" s="0" t="s">
        <v>194</v>
      </c>
      <c r="O560" s="0" t="s">
        <v>178</v>
      </c>
      <c r="P560" s="0" t="s">
        <v>174</v>
      </c>
    </row>
    <row r="561" customFormat="false" ht="15" hidden="false" customHeight="false" outlineLevel="0" collapsed="false">
      <c r="A561" s="0" t="s">
        <v>166</v>
      </c>
      <c r="B561" s="0" t="s">
        <v>275</v>
      </c>
      <c r="C561" s="0" t="s">
        <v>276</v>
      </c>
      <c r="E561" s="0" t="n">
        <v>3</v>
      </c>
      <c r="F561" s="0" t="s">
        <v>277</v>
      </c>
      <c r="G561" s="0" t="s">
        <v>267</v>
      </c>
      <c r="H561" s="0" t="s">
        <v>275</v>
      </c>
      <c r="I561" s="0" t="s">
        <v>715</v>
      </c>
      <c r="J561" s="0" t="s">
        <v>253</v>
      </c>
      <c r="K561" s="0" t="n">
        <v>0</v>
      </c>
      <c r="L561" s="0" t="s">
        <v>172</v>
      </c>
      <c r="M561" s="0" t="n">
        <v>0</v>
      </c>
      <c r="N561" s="0" t="s">
        <v>194</v>
      </c>
      <c r="O561" s="0" t="s">
        <v>178</v>
      </c>
      <c r="P561" s="0" t="s">
        <v>174</v>
      </c>
    </row>
    <row r="562" customFormat="false" ht="15" hidden="false" customHeight="false" outlineLevel="0" collapsed="false">
      <c r="A562" s="0" t="s">
        <v>166</v>
      </c>
      <c r="B562" s="0" t="s">
        <v>280</v>
      </c>
      <c r="C562" s="0" t="s">
        <v>100</v>
      </c>
      <c r="E562" s="0" t="n">
        <v>9</v>
      </c>
      <c r="F562" s="0" t="s">
        <v>281</v>
      </c>
      <c r="G562" s="0" t="s">
        <v>722</v>
      </c>
      <c r="H562" s="0" t="s">
        <v>280</v>
      </c>
      <c r="I562" s="0" t="s">
        <v>715</v>
      </c>
      <c r="J562" s="0" t="s">
        <v>256</v>
      </c>
      <c r="K562" s="0" t="n">
        <v>0</v>
      </c>
      <c r="L562" s="0" t="s">
        <v>172</v>
      </c>
      <c r="M562" s="0" t="n">
        <v>0</v>
      </c>
      <c r="N562" s="0" t="s">
        <v>194</v>
      </c>
      <c r="O562" s="0" t="s">
        <v>178</v>
      </c>
      <c r="P562" s="0" t="s">
        <v>174</v>
      </c>
    </row>
    <row r="563" customFormat="false" ht="15" hidden="false" customHeight="false" outlineLevel="0" collapsed="false">
      <c r="A563" s="0" t="s">
        <v>166</v>
      </c>
      <c r="B563" s="0" t="s">
        <v>289</v>
      </c>
      <c r="C563" s="0" t="s">
        <v>290</v>
      </c>
      <c r="E563" s="0" t="n">
        <v>13</v>
      </c>
      <c r="F563" s="0" t="s">
        <v>291</v>
      </c>
      <c r="G563" s="0" t="s">
        <v>722</v>
      </c>
      <c r="H563" s="0" t="s">
        <v>289</v>
      </c>
      <c r="I563" s="0" t="s">
        <v>715</v>
      </c>
      <c r="J563" s="0" t="s">
        <v>171</v>
      </c>
      <c r="K563" s="0" t="n">
        <v>0</v>
      </c>
      <c r="L563" s="0" t="s">
        <v>172</v>
      </c>
      <c r="M563" s="0" t="n">
        <v>0</v>
      </c>
      <c r="N563" s="0" t="s">
        <v>173</v>
      </c>
      <c r="O563" s="0" t="s">
        <v>174</v>
      </c>
      <c r="P563" s="0" t="s">
        <v>174</v>
      </c>
    </row>
    <row r="564" customFormat="false" ht="15" hidden="false" customHeight="false" outlineLevel="0" collapsed="false">
      <c r="A564" s="0" t="s">
        <v>166</v>
      </c>
      <c r="B564" s="0" t="s">
        <v>292</v>
      </c>
      <c r="C564" s="0" t="s">
        <v>103</v>
      </c>
      <c r="E564" s="0" t="n">
        <v>1</v>
      </c>
      <c r="F564" s="0" t="s">
        <v>293</v>
      </c>
      <c r="G564" s="0" t="s">
        <v>289</v>
      </c>
      <c r="H564" s="0" t="s">
        <v>292</v>
      </c>
      <c r="I564" s="0" t="s">
        <v>715</v>
      </c>
      <c r="J564" s="0" t="s">
        <v>256</v>
      </c>
      <c r="K564" s="0" t="n">
        <v>0</v>
      </c>
      <c r="L564" s="0" t="s">
        <v>172</v>
      </c>
      <c r="M564" s="0" t="n">
        <v>0</v>
      </c>
      <c r="N564" s="0" t="s">
        <v>194</v>
      </c>
      <c r="O564" s="0" t="s">
        <v>178</v>
      </c>
      <c r="P564" s="0" t="s">
        <v>174</v>
      </c>
    </row>
    <row r="565" customFormat="false" ht="15" hidden="false" customHeight="false" outlineLevel="0" collapsed="false">
      <c r="A565" s="0" t="s">
        <v>166</v>
      </c>
      <c r="B565" s="0" t="s">
        <v>295</v>
      </c>
      <c r="C565" s="0" t="s">
        <v>104</v>
      </c>
      <c r="E565" s="0" t="n">
        <v>2</v>
      </c>
      <c r="F565" s="0" t="s">
        <v>414</v>
      </c>
      <c r="G565" s="0" t="s">
        <v>289</v>
      </c>
      <c r="H565" s="0" t="s">
        <v>295</v>
      </c>
      <c r="I565" s="0" t="s">
        <v>715</v>
      </c>
      <c r="J565" s="0" t="s">
        <v>265</v>
      </c>
      <c r="K565" s="0" t="n">
        <v>0</v>
      </c>
      <c r="L565" s="0" t="s">
        <v>172</v>
      </c>
      <c r="M565" s="0" t="n">
        <v>0</v>
      </c>
      <c r="N565" s="0" t="s">
        <v>194</v>
      </c>
      <c r="O565" s="0" t="s">
        <v>178</v>
      </c>
      <c r="P565" s="0" t="s">
        <v>174</v>
      </c>
    </row>
    <row r="566" customFormat="false" ht="15" hidden="false" customHeight="false" outlineLevel="0" collapsed="false">
      <c r="A566" s="0" t="s">
        <v>166</v>
      </c>
      <c r="B566" s="0" t="s">
        <v>297</v>
      </c>
      <c r="C566" s="0" t="s">
        <v>298</v>
      </c>
      <c r="E566" s="0" t="n">
        <v>14</v>
      </c>
      <c r="F566" s="0" t="s">
        <v>299</v>
      </c>
      <c r="G566" s="0" t="s">
        <v>722</v>
      </c>
      <c r="H566" s="0" t="s">
        <v>297</v>
      </c>
      <c r="I566" s="0" t="s">
        <v>715</v>
      </c>
      <c r="J566" s="0" t="s">
        <v>171</v>
      </c>
      <c r="K566" s="0" t="n">
        <v>0</v>
      </c>
      <c r="L566" s="0" t="s">
        <v>172</v>
      </c>
      <c r="M566" s="0" t="n">
        <v>0</v>
      </c>
      <c r="N566" s="0" t="s">
        <v>173</v>
      </c>
      <c r="O566" s="0" t="s">
        <v>174</v>
      </c>
      <c r="P566" s="0" t="s">
        <v>174</v>
      </c>
    </row>
    <row r="567" customFormat="false" ht="15" hidden="false" customHeight="false" outlineLevel="0" collapsed="false">
      <c r="A567" s="0" t="s">
        <v>166</v>
      </c>
      <c r="B567" s="0" t="s">
        <v>300</v>
      </c>
      <c r="C567" s="0" t="s">
        <v>105</v>
      </c>
      <c r="E567" s="0" t="n">
        <v>1</v>
      </c>
      <c r="F567" s="0" t="s">
        <v>301</v>
      </c>
      <c r="G567" s="0" t="s">
        <v>297</v>
      </c>
      <c r="H567" s="0" t="s">
        <v>300</v>
      </c>
      <c r="I567" s="0" t="s">
        <v>715</v>
      </c>
      <c r="J567" s="0" t="s">
        <v>256</v>
      </c>
      <c r="K567" s="0" t="n">
        <v>0</v>
      </c>
      <c r="L567" s="0" t="s">
        <v>172</v>
      </c>
      <c r="M567" s="0" t="n">
        <v>0</v>
      </c>
      <c r="N567" s="0" t="s">
        <v>194</v>
      </c>
      <c r="O567" s="0" t="s">
        <v>178</v>
      </c>
      <c r="P567" s="0" t="s">
        <v>174</v>
      </c>
    </row>
    <row r="568" customFormat="false" ht="15" hidden="false" customHeight="false" outlineLevel="0" collapsed="false">
      <c r="A568" s="0" t="s">
        <v>166</v>
      </c>
      <c r="B568" s="0" t="s">
        <v>302</v>
      </c>
      <c r="C568" s="0" t="s">
        <v>106</v>
      </c>
      <c r="E568" s="0" t="n">
        <v>2</v>
      </c>
      <c r="F568" s="0" t="s">
        <v>303</v>
      </c>
      <c r="G568" s="0" t="s">
        <v>297</v>
      </c>
      <c r="H568" s="0" t="s">
        <v>302</v>
      </c>
      <c r="I568" s="0" t="s">
        <v>715</v>
      </c>
      <c r="J568" s="0" t="s">
        <v>265</v>
      </c>
      <c r="K568" s="0" t="n">
        <v>0</v>
      </c>
      <c r="L568" s="0" t="s">
        <v>172</v>
      </c>
      <c r="M568" s="0" t="n">
        <v>0</v>
      </c>
      <c r="N568" s="0" t="s">
        <v>194</v>
      </c>
      <c r="O568" s="0" t="s">
        <v>178</v>
      </c>
      <c r="P568" s="0" t="s">
        <v>174</v>
      </c>
    </row>
    <row r="569" customFormat="false" ht="15" hidden="false" customHeight="false" outlineLevel="0" collapsed="false">
      <c r="A569" s="0" t="s">
        <v>166</v>
      </c>
      <c r="B569" s="0" t="s">
        <v>305</v>
      </c>
      <c r="C569" s="0" t="s">
        <v>107</v>
      </c>
      <c r="E569" s="0" t="n">
        <v>15</v>
      </c>
      <c r="F569" s="0" t="s">
        <v>306</v>
      </c>
      <c r="G569" s="0" t="s">
        <v>722</v>
      </c>
      <c r="H569" s="0" t="s">
        <v>305</v>
      </c>
      <c r="I569" s="0" t="s">
        <v>715</v>
      </c>
      <c r="J569" s="0" t="s">
        <v>256</v>
      </c>
      <c r="K569" s="0" t="n">
        <v>0</v>
      </c>
      <c r="L569" s="0" t="s">
        <v>172</v>
      </c>
      <c r="M569" s="0" t="n">
        <v>0</v>
      </c>
      <c r="N569" s="0" t="s">
        <v>194</v>
      </c>
      <c r="O569" s="0" t="s">
        <v>178</v>
      </c>
      <c r="P569" s="0" t="s">
        <v>174</v>
      </c>
    </row>
    <row r="570" customFormat="false" ht="15" hidden="false" customHeight="false" outlineLevel="0" collapsed="false">
      <c r="A570" s="0" t="s">
        <v>166</v>
      </c>
      <c r="B570" s="0" t="s">
        <v>725</v>
      </c>
      <c r="C570" s="0" t="s">
        <v>726</v>
      </c>
      <c r="F570" s="0" t="s">
        <v>727</v>
      </c>
      <c r="I570" s="0" t="s">
        <v>728</v>
      </c>
      <c r="J570" s="0" t="s">
        <v>171</v>
      </c>
      <c r="K570" s="0" t="n">
        <v>0</v>
      </c>
      <c r="L570" s="0" t="s">
        <v>172</v>
      </c>
      <c r="M570" s="0" t="n">
        <v>0</v>
      </c>
      <c r="N570" s="0" t="s">
        <v>173</v>
      </c>
      <c r="O570" s="0" t="s">
        <v>174</v>
      </c>
      <c r="P570" s="0" t="s">
        <v>174</v>
      </c>
    </row>
    <row r="571" customFormat="false" ht="15" hidden="false" customHeight="false" outlineLevel="0" collapsed="false">
      <c r="A571" s="0" t="s">
        <v>166</v>
      </c>
      <c r="B571" s="0" t="s">
        <v>729</v>
      </c>
      <c r="C571" s="0" t="s">
        <v>730</v>
      </c>
      <c r="E571" s="0" t="n">
        <v>1</v>
      </c>
      <c r="F571" s="0" t="s">
        <v>731</v>
      </c>
      <c r="G571" s="0" t="s">
        <v>725</v>
      </c>
      <c r="H571" s="0" t="s">
        <v>729</v>
      </c>
      <c r="I571" s="0" t="s">
        <v>728</v>
      </c>
      <c r="J571" s="0" t="s">
        <v>171</v>
      </c>
      <c r="K571" s="0" t="n">
        <v>0</v>
      </c>
      <c r="L571" s="0" t="s">
        <v>227</v>
      </c>
      <c r="M571" s="0" t="n">
        <v>0</v>
      </c>
      <c r="N571" s="0" t="s">
        <v>173</v>
      </c>
      <c r="O571" s="0" t="s">
        <v>174</v>
      </c>
      <c r="P571" s="0" t="s">
        <v>174</v>
      </c>
    </row>
    <row r="572" customFormat="false" ht="15" hidden="false" customHeight="false" outlineLevel="0" collapsed="false">
      <c r="A572" s="0" t="s">
        <v>166</v>
      </c>
      <c r="B572" s="0" t="s">
        <v>732</v>
      </c>
      <c r="C572" s="0" t="s">
        <v>733</v>
      </c>
      <c r="E572" s="0" t="n">
        <v>1</v>
      </c>
      <c r="F572" s="0" t="s">
        <v>734</v>
      </c>
      <c r="G572" s="0" t="s">
        <v>729</v>
      </c>
      <c r="H572" s="0" t="s">
        <v>732</v>
      </c>
      <c r="I572" s="0" t="s">
        <v>728</v>
      </c>
      <c r="J572" s="0" t="s">
        <v>171</v>
      </c>
      <c r="K572" s="0" t="n">
        <v>0</v>
      </c>
      <c r="L572" s="0" t="s">
        <v>231</v>
      </c>
      <c r="M572" s="0" t="n">
        <v>0</v>
      </c>
      <c r="N572" s="0" t="s">
        <v>173</v>
      </c>
      <c r="O572" s="0" t="s">
        <v>174</v>
      </c>
      <c r="P572" s="0" t="s">
        <v>174</v>
      </c>
    </row>
    <row r="573" customFormat="false" ht="15" hidden="false" customHeight="false" outlineLevel="0" collapsed="false">
      <c r="A573" s="0" t="s">
        <v>166</v>
      </c>
      <c r="B573" s="0" t="s">
        <v>735</v>
      </c>
      <c r="C573" s="0" t="s">
        <v>736</v>
      </c>
      <c r="E573" s="0" t="n">
        <v>2</v>
      </c>
      <c r="F573" s="0" t="s">
        <v>737</v>
      </c>
      <c r="G573" s="0" t="s">
        <v>725</v>
      </c>
      <c r="H573" s="0" t="s">
        <v>735</v>
      </c>
      <c r="I573" s="0" t="s">
        <v>728</v>
      </c>
      <c r="J573" s="0" t="s">
        <v>171</v>
      </c>
      <c r="K573" s="0" t="n">
        <v>0</v>
      </c>
      <c r="L573" s="0" t="s">
        <v>172</v>
      </c>
      <c r="M573" s="0" t="n">
        <v>0</v>
      </c>
      <c r="N573" s="0" t="s">
        <v>173</v>
      </c>
      <c r="O573" s="0" t="s">
        <v>174</v>
      </c>
      <c r="P573" s="0" t="s">
        <v>174</v>
      </c>
    </row>
    <row r="574" customFormat="false" ht="15" hidden="false" customHeight="false" outlineLevel="0" collapsed="false">
      <c r="B574" s="0" t="s">
        <v>738</v>
      </c>
      <c r="C574" s="0" t="s">
        <v>739</v>
      </c>
      <c r="E574" s="0" t="n">
        <v>1</v>
      </c>
      <c r="F574" s="0" t="s">
        <v>740</v>
      </c>
      <c r="G574" s="0" t="s">
        <v>735</v>
      </c>
      <c r="H574" s="0" t="s">
        <v>738</v>
      </c>
      <c r="I574" s="0" t="s">
        <v>728</v>
      </c>
      <c r="J574" s="0" t="s">
        <v>741</v>
      </c>
      <c r="K574" s="0" t="n">
        <v>0</v>
      </c>
      <c r="L574" s="0" t="s">
        <v>172</v>
      </c>
      <c r="M574" s="0" t="n">
        <v>0</v>
      </c>
      <c r="N574" s="0" t="s">
        <v>173</v>
      </c>
      <c r="O574" s="0" t="s">
        <v>174</v>
      </c>
      <c r="P574" s="0" t="s">
        <v>174</v>
      </c>
    </row>
    <row r="575" customFormat="false" ht="15" hidden="false" customHeight="false" outlineLevel="0" collapsed="false">
      <c r="A575" s="0" t="s">
        <v>166</v>
      </c>
    </row>
    <row r="576" customFormat="false" ht="15" hidden="false" customHeight="false" outlineLevel="0" collapsed="false">
      <c r="A576" s="0" t="s">
        <v>166</v>
      </c>
      <c r="B576" s="0" t="s">
        <v>434</v>
      </c>
      <c r="C576" s="0" t="s">
        <v>435</v>
      </c>
      <c r="E576" s="0" t="n">
        <v>3</v>
      </c>
      <c r="F576" s="0" t="s">
        <v>436</v>
      </c>
      <c r="G576" s="0" t="s">
        <v>735</v>
      </c>
      <c r="H576" s="0" t="s">
        <v>437</v>
      </c>
      <c r="I576" s="0" t="s">
        <v>728</v>
      </c>
      <c r="J576" s="0" t="s">
        <v>456</v>
      </c>
      <c r="K576" s="0" t="n">
        <v>0</v>
      </c>
      <c r="L576" s="0" t="s">
        <v>172</v>
      </c>
      <c r="M576" s="0" t="n">
        <v>0</v>
      </c>
      <c r="N576" s="0" t="s">
        <v>173</v>
      </c>
      <c r="O576" s="0" t="s">
        <v>178</v>
      </c>
      <c r="P576" s="0" t="s">
        <v>174</v>
      </c>
    </row>
    <row r="577" customFormat="false" ht="15" hidden="false" customHeight="false" outlineLevel="0" collapsed="false">
      <c r="A577" s="0" t="s">
        <v>166</v>
      </c>
      <c r="B577" s="0" t="s">
        <v>254</v>
      </c>
      <c r="C577" s="0" t="s">
        <v>91</v>
      </c>
      <c r="E577" s="0" t="n">
        <v>4</v>
      </c>
      <c r="F577" s="0" t="s">
        <v>255</v>
      </c>
      <c r="G577" s="0" t="s">
        <v>735</v>
      </c>
      <c r="H577" s="0" t="s">
        <v>254</v>
      </c>
      <c r="I577" s="0" t="s">
        <v>728</v>
      </c>
      <c r="J577" s="0" t="s">
        <v>256</v>
      </c>
      <c r="K577" s="0" t="n">
        <v>0</v>
      </c>
      <c r="L577" s="0" t="s">
        <v>172</v>
      </c>
      <c r="M577" s="0" t="n">
        <v>0</v>
      </c>
      <c r="N577" s="0" t="s">
        <v>194</v>
      </c>
      <c r="O577" s="0" t="s">
        <v>178</v>
      </c>
      <c r="P577" s="0" t="s">
        <v>174</v>
      </c>
    </row>
    <row r="578" customFormat="false" ht="15" hidden="false" customHeight="false" outlineLevel="0" collapsed="false">
      <c r="A578" s="0" t="s">
        <v>166</v>
      </c>
      <c r="B578" s="0" t="s">
        <v>257</v>
      </c>
      <c r="C578" s="0" t="s">
        <v>92</v>
      </c>
      <c r="E578" s="0" t="n">
        <v>5</v>
      </c>
      <c r="F578" s="0" t="s">
        <v>258</v>
      </c>
      <c r="G578" s="0" t="s">
        <v>735</v>
      </c>
      <c r="H578" s="0" t="s">
        <v>257</v>
      </c>
      <c r="I578" s="0" t="s">
        <v>728</v>
      </c>
      <c r="J578" s="0" t="s">
        <v>256</v>
      </c>
      <c r="K578" s="0" t="n">
        <v>0</v>
      </c>
      <c r="L578" s="0" t="s">
        <v>172</v>
      </c>
      <c r="M578" s="0" t="n">
        <v>0</v>
      </c>
      <c r="N578" s="0" t="s">
        <v>194</v>
      </c>
      <c r="O578" s="0" t="s">
        <v>178</v>
      </c>
      <c r="P578" s="0" t="s">
        <v>174</v>
      </c>
    </row>
    <row r="579" customFormat="false" ht="15" hidden="false" customHeight="false" outlineLevel="0" collapsed="false">
      <c r="A579" s="0" t="s">
        <v>166</v>
      </c>
      <c r="B579" s="0" t="s">
        <v>259</v>
      </c>
      <c r="C579" s="0" t="s">
        <v>93</v>
      </c>
      <c r="E579" s="0" t="n">
        <v>6</v>
      </c>
      <c r="F579" s="0" t="s">
        <v>260</v>
      </c>
      <c r="G579" s="0" t="s">
        <v>735</v>
      </c>
      <c r="H579" s="0" t="s">
        <v>259</v>
      </c>
      <c r="I579" s="0" t="s">
        <v>728</v>
      </c>
      <c r="J579" s="0" t="s">
        <v>256</v>
      </c>
      <c r="K579" s="0" t="n">
        <v>0</v>
      </c>
      <c r="L579" s="0" t="s">
        <v>172</v>
      </c>
      <c r="M579" s="0" t="n">
        <v>0</v>
      </c>
      <c r="N579" s="0" t="s">
        <v>194</v>
      </c>
      <c r="O579" s="0" t="s">
        <v>178</v>
      </c>
      <c r="P579" s="0" t="s">
        <v>174</v>
      </c>
    </row>
    <row r="580" customFormat="false" ht="15" hidden="false" customHeight="false" outlineLevel="0" collapsed="false">
      <c r="A580" s="0" t="s">
        <v>166</v>
      </c>
      <c r="B580" s="0" t="s">
        <v>267</v>
      </c>
      <c r="C580" s="0" t="s">
        <v>268</v>
      </c>
      <c r="E580" s="0" t="n">
        <v>9</v>
      </c>
      <c r="F580" s="0" t="s">
        <v>269</v>
      </c>
      <c r="G580" s="0" t="s">
        <v>735</v>
      </c>
      <c r="H580" s="0" t="s">
        <v>267</v>
      </c>
      <c r="I580" s="0" t="s">
        <v>728</v>
      </c>
      <c r="J580" s="0" t="s">
        <v>171</v>
      </c>
      <c r="K580" s="0" t="n">
        <v>0</v>
      </c>
      <c r="L580" s="0" t="s">
        <v>172</v>
      </c>
      <c r="M580" s="0" t="n">
        <v>0</v>
      </c>
      <c r="N580" s="0" t="s">
        <v>173</v>
      </c>
      <c r="O580" s="0" t="s">
        <v>174</v>
      </c>
      <c r="P580" s="0" t="s">
        <v>174</v>
      </c>
    </row>
    <row r="581" customFormat="false" ht="15" hidden="false" customHeight="false" outlineLevel="0" collapsed="false">
      <c r="A581" s="0" t="s">
        <v>166</v>
      </c>
      <c r="B581" s="0" t="s">
        <v>270</v>
      </c>
      <c r="C581" s="0" t="s">
        <v>96</v>
      </c>
      <c r="E581" s="0" t="n">
        <v>1</v>
      </c>
      <c r="F581" s="0" t="s">
        <v>271</v>
      </c>
      <c r="G581" s="0" t="s">
        <v>267</v>
      </c>
      <c r="H581" s="0" t="s">
        <v>270</v>
      </c>
      <c r="I581" s="0" t="s">
        <v>728</v>
      </c>
      <c r="J581" s="0" t="s">
        <v>253</v>
      </c>
      <c r="K581" s="0" t="n">
        <v>0</v>
      </c>
      <c r="L581" s="0" t="s">
        <v>172</v>
      </c>
      <c r="M581" s="0" t="n">
        <v>0</v>
      </c>
      <c r="N581" s="0" t="s">
        <v>194</v>
      </c>
      <c r="O581" s="0" t="s">
        <v>178</v>
      </c>
      <c r="P581" s="0" t="s">
        <v>174</v>
      </c>
    </row>
    <row r="582" customFormat="false" ht="15" hidden="false" customHeight="false" outlineLevel="0" collapsed="false">
      <c r="A582" s="0" t="s">
        <v>166</v>
      </c>
      <c r="B582" s="0" t="s">
        <v>273</v>
      </c>
      <c r="C582" s="0" t="s">
        <v>97</v>
      </c>
      <c r="E582" s="0" t="n">
        <v>2</v>
      </c>
      <c r="F582" s="0" t="s">
        <v>274</v>
      </c>
      <c r="G582" s="0" t="s">
        <v>267</v>
      </c>
      <c r="H582" s="0" t="s">
        <v>273</v>
      </c>
      <c r="I582" s="0" t="s">
        <v>728</v>
      </c>
      <c r="J582" s="0" t="s">
        <v>253</v>
      </c>
      <c r="K582" s="0" t="n">
        <v>0</v>
      </c>
      <c r="L582" s="0" t="s">
        <v>172</v>
      </c>
      <c r="M582" s="0" t="n">
        <v>0</v>
      </c>
      <c r="N582" s="0" t="s">
        <v>194</v>
      </c>
      <c r="O582" s="0" t="s">
        <v>178</v>
      </c>
      <c r="P582" s="0" t="s">
        <v>174</v>
      </c>
    </row>
    <row r="583" customFormat="false" ht="15" hidden="false" customHeight="false" outlineLevel="0" collapsed="false">
      <c r="A583" s="0" t="s">
        <v>166</v>
      </c>
      <c r="B583" s="0" t="s">
        <v>275</v>
      </c>
      <c r="C583" s="0" t="s">
        <v>276</v>
      </c>
      <c r="E583" s="0" t="n">
        <v>3</v>
      </c>
      <c r="F583" s="0" t="s">
        <v>277</v>
      </c>
      <c r="G583" s="0" t="s">
        <v>267</v>
      </c>
      <c r="H583" s="0" t="s">
        <v>275</v>
      </c>
      <c r="I583" s="0" t="s">
        <v>728</v>
      </c>
      <c r="J583" s="0" t="s">
        <v>253</v>
      </c>
      <c r="K583" s="0" t="n">
        <v>0</v>
      </c>
      <c r="L583" s="0" t="s">
        <v>172</v>
      </c>
      <c r="M583" s="0" t="n">
        <v>0</v>
      </c>
      <c r="N583" s="0" t="s">
        <v>194</v>
      </c>
      <c r="O583" s="0" t="s">
        <v>178</v>
      </c>
      <c r="P583" s="0" t="s">
        <v>174</v>
      </c>
    </row>
    <row r="584" customFormat="false" ht="15" hidden="false" customHeight="false" outlineLevel="0" collapsed="false">
      <c r="A584" s="0" t="s">
        <v>166</v>
      </c>
      <c r="B584" s="0" t="s">
        <v>280</v>
      </c>
      <c r="C584" s="0" t="s">
        <v>100</v>
      </c>
      <c r="E584" s="0" t="n">
        <v>10</v>
      </c>
      <c r="F584" s="0" t="s">
        <v>281</v>
      </c>
      <c r="G584" s="0" t="s">
        <v>735</v>
      </c>
      <c r="H584" s="0" t="s">
        <v>280</v>
      </c>
      <c r="I584" s="0" t="s">
        <v>728</v>
      </c>
      <c r="J584" s="0" t="s">
        <v>256</v>
      </c>
      <c r="K584" s="0" t="n">
        <v>0</v>
      </c>
      <c r="L584" s="0" t="s">
        <v>172</v>
      </c>
      <c r="M584" s="0" t="n">
        <v>0</v>
      </c>
      <c r="N584" s="0" t="s">
        <v>194</v>
      </c>
      <c r="O584" s="0" t="s">
        <v>178</v>
      </c>
      <c r="P584" s="0" t="s">
        <v>174</v>
      </c>
    </row>
    <row r="585" customFormat="false" ht="15" hidden="false" customHeight="false" outlineLevel="0" collapsed="false">
      <c r="A585" s="0" t="s">
        <v>166</v>
      </c>
      <c r="B585" s="0" t="s">
        <v>289</v>
      </c>
      <c r="C585" s="0" t="s">
        <v>290</v>
      </c>
      <c r="E585" s="0" t="n">
        <v>14</v>
      </c>
      <c r="F585" s="0" t="s">
        <v>291</v>
      </c>
      <c r="G585" s="0" t="s">
        <v>735</v>
      </c>
      <c r="H585" s="0" t="s">
        <v>289</v>
      </c>
      <c r="I585" s="0" t="s">
        <v>728</v>
      </c>
      <c r="J585" s="0" t="s">
        <v>171</v>
      </c>
      <c r="K585" s="0" t="n">
        <v>0</v>
      </c>
      <c r="L585" s="0" t="s">
        <v>172</v>
      </c>
      <c r="M585" s="0" t="n">
        <v>0</v>
      </c>
      <c r="N585" s="0" t="s">
        <v>173</v>
      </c>
      <c r="O585" s="0" t="s">
        <v>174</v>
      </c>
      <c r="P585" s="0" t="s">
        <v>174</v>
      </c>
    </row>
    <row r="586" customFormat="false" ht="15" hidden="false" customHeight="false" outlineLevel="0" collapsed="false">
      <c r="A586" s="0" t="s">
        <v>166</v>
      </c>
      <c r="B586" s="0" t="s">
        <v>292</v>
      </c>
      <c r="C586" s="0" t="s">
        <v>103</v>
      </c>
      <c r="E586" s="0" t="n">
        <v>1</v>
      </c>
      <c r="F586" s="0" t="s">
        <v>293</v>
      </c>
      <c r="G586" s="0" t="s">
        <v>289</v>
      </c>
      <c r="H586" s="0" t="s">
        <v>292</v>
      </c>
      <c r="I586" s="0" t="s">
        <v>728</v>
      </c>
      <c r="J586" s="0" t="s">
        <v>256</v>
      </c>
      <c r="K586" s="0" t="n">
        <v>0</v>
      </c>
      <c r="L586" s="0" t="s">
        <v>172</v>
      </c>
      <c r="M586" s="0" t="n">
        <v>0</v>
      </c>
      <c r="N586" s="0" t="s">
        <v>194</v>
      </c>
      <c r="O586" s="0" t="s">
        <v>178</v>
      </c>
      <c r="P586" s="0" t="s">
        <v>174</v>
      </c>
    </row>
    <row r="587" customFormat="false" ht="15" hidden="false" customHeight="false" outlineLevel="0" collapsed="false">
      <c r="A587" s="0" t="s">
        <v>166</v>
      </c>
      <c r="B587" s="0" t="s">
        <v>295</v>
      </c>
      <c r="C587" s="0" t="s">
        <v>104</v>
      </c>
      <c r="E587" s="0" t="n">
        <v>2</v>
      </c>
      <c r="F587" s="0" t="s">
        <v>414</v>
      </c>
      <c r="G587" s="0" t="s">
        <v>289</v>
      </c>
      <c r="H587" s="0" t="s">
        <v>295</v>
      </c>
      <c r="I587" s="0" t="s">
        <v>728</v>
      </c>
      <c r="J587" s="0" t="s">
        <v>265</v>
      </c>
      <c r="K587" s="0" t="n">
        <v>0</v>
      </c>
      <c r="L587" s="0" t="s">
        <v>172</v>
      </c>
      <c r="M587" s="0" t="n">
        <v>0</v>
      </c>
      <c r="N587" s="0" t="s">
        <v>194</v>
      </c>
      <c r="O587" s="0" t="s">
        <v>178</v>
      </c>
      <c r="P587" s="0" t="s">
        <v>174</v>
      </c>
    </row>
    <row r="588" customFormat="false" ht="15" hidden="false" customHeight="false" outlineLevel="0" collapsed="false">
      <c r="A588" s="0" t="s">
        <v>166</v>
      </c>
      <c r="B588" s="0" t="s">
        <v>297</v>
      </c>
      <c r="C588" s="0" t="s">
        <v>298</v>
      </c>
      <c r="E588" s="0" t="n">
        <v>15</v>
      </c>
      <c r="F588" s="0" t="s">
        <v>299</v>
      </c>
      <c r="G588" s="0" t="s">
        <v>735</v>
      </c>
      <c r="H588" s="0" t="s">
        <v>297</v>
      </c>
      <c r="I588" s="0" t="s">
        <v>728</v>
      </c>
      <c r="J588" s="0" t="s">
        <v>171</v>
      </c>
      <c r="K588" s="0" t="n">
        <v>0</v>
      </c>
      <c r="L588" s="0" t="s">
        <v>172</v>
      </c>
      <c r="M588" s="0" t="n">
        <v>0</v>
      </c>
      <c r="N588" s="0" t="s">
        <v>173</v>
      </c>
      <c r="O588" s="0" t="s">
        <v>174</v>
      </c>
      <c r="P588" s="0" t="s">
        <v>174</v>
      </c>
    </row>
    <row r="589" customFormat="false" ht="15" hidden="false" customHeight="false" outlineLevel="0" collapsed="false">
      <c r="A589" s="0" t="s">
        <v>166</v>
      </c>
      <c r="B589" s="0" t="s">
        <v>300</v>
      </c>
      <c r="C589" s="0" t="s">
        <v>105</v>
      </c>
      <c r="E589" s="0" t="n">
        <v>1</v>
      </c>
      <c r="F589" s="0" t="s">
        <v>301</v>
      </c>
      <c r="G589" s="0" t="s">
        <v>297</v>
      </c>
      <c r="H589" s="0" t="s">
        <v>300</v>
      </c>
      <c r="I589" s="0" t="s">
        <v>728</v>
      </c>
      <c r="J589" s="0" t="s">
        <v>256</v>
      </c>
      <c r="K589" s="0" t="n">
        <v>0</v>
      </c>
      <c r="L589" s="0" t="s">
        <v>172</v>
      </c>
      <c r="M589" s="0" t="n">
        <v>0</v>
      </c>
      <c r="N589" s="0" t="s">
        <v>194</v>
      </c>
      <c r="O589" s="0" t="s">
        <v>178</v>
      </c>
      <c r="P589" s="0" t="s">
        <v>174</v>
      </c>
    </row>
    <row r="590" customFormat="false" ht="15" hidden="false" customHeight="false" outlineLevel="0" collapsed="false">
      <c r="A590" s="0" t="s">
        <v>166</v>
      </c>
      <c r="B590" s="0" t="s">
        <v>302</v>
      </c>
      <c r="C590" s="0" t="s">
        <v>106</v>
      </c>
      <c r="E590" s="0" t="n">
        <v>2</v>
      </c>
      <c r="F590" s="0" t="s">
        <v>303</v>
      </c>
      <c r="G590" s="0" t="s">
        <v>297</v>
      </c>
      <c r="H590" s="0" t="s">
        <v>302</v>
      </c>
      <c r="I590" s="0" t="s">
        <v>728</v>
      </c>
      <c r="J590" s="0" t="s">
        <v>265</v>
      </c>
      <c r="K590" s="0" t="n">
        <v>0</v>
      </c>
      <c r="L590" s="0" t="s">
        <v>172</v>
      </c>
      <c r="M590" s="0" t="n">
        <v>0</v>
      </c>
      <c r="N590" s="0" t="s">
        <v>194</v>
      </c>
      <c r="O590" s="0" t="s">
        <v>178</v>
      </c>
      <c r="P590" s="0" t="s">
        <v>174</v>
      </c>
    </row>
    <row r="591" customFormat="false" ht="15" hidden="false" customHeight="false" outlineLevel="0" collapsed="false">
      <c r="A591" s="0" t="s">
        <v>166</v>
      </c>
      <c r="B591" s="0" t="s">
        <v>305</v>
      </c>
      <c r="C591" s="0" t="s">
        <v>107</v>
      </c>
      <c r="E591" s="0" t="n">
        <v>16</v>
      </c>
      <c r="F591" s="0" t="s">
        <v>306</v>
      </c>
      <c r="G591" s="0" t="s">
        <v>735</v>
      </c>
      <c r="H591" s="0" t="s">
        <v>305</v>
      </c>
      <c r="I591" s="0" t="s">
        <v>728</v>
      </c>
      <c r="J591" s="0" t="s">
        <v>256</v>
      </c>
      <c r="K591" s="0" t="n">
        <v>0</v>
      </c>
      <c r="L591" s="0" t="s">
        <v>172</v>
      </c>
      <c r="M591" s="0" t="n">
        <v>0</v>
      </c>
      <c r="N591" s="0" t="s">
        <v>194</v>
      </c>
      <c r="O591" s="0" t="s">
        <v>178</v>
      </c>
      <c r="P591" s="0" t="s">
        <v>174</v>
      </c>
    </row>
    <row r="592" customFormat="false" ht="15" hidden="false" customHeight="false" outlineLevel="0" collapsed="false">
      <c r="A592" s="0" t="s">
        <v>166</v>
      </c>
      <c r="B592" s="0" t="s">
        <v>742</v>
      </c>
      <c r="C592" s="0" t="s">
        <v>743</v>
      </c>
      <c r="F592" s="0" t="s">
        <v>744</v>
      </c>
      <c r="I592" s="0" t="s">
        <v>745</v>
      </c>
      <c r="J592" s="0" t="s">
        <v>171</v>
      </c>
      <c r="K592" s="0" t="n">
        <v>0</v>
      </c>
      <c r="L592" s="0" t="s">
        <v>172</v>
      </c>
      <c r="M592" s="0" t="n">
        <v>0</v>
      </c>
      <c r="N592" s="0" t="s">
        <v>173</v>
      </c>
      <c r="O592" s="0" t="s">
        <v>174</v>
      </c>
      <c r="P592" s="0" t="s">
        <v>174</v>
      </c>
    </row>
    <row r="593" customFormat="false" ht="15" hidden="false" customHeight="false" outlineLevel="0" collapsed="false">
      <c r="A593" s="0" t="s">
        <v>166</v>
      </c>
      <c r="B593" s="0" t="s">
        <v>746</v>
      </c>
      <c r="C593" s="0" t="s">
        <v>747</v>
      </c>
      <c r="E593" s="0" t="n">
        <v>1</v>
      </c>
      <c r="F593" s="0" t="s">
        <v>748</v>
      </c>
      <c r="G593" s="0" t="s">
        <v>742</v>
      </c>
      <c r="H593" s="0" t="s">
        <v>746</v>
      </c>
      <c r="I593" s="0" t="s">
        <v>745</v>
      </c>
      <c r="J593" s="0" t="s">
        <v>171</v>
      </c>
      <c r="K593" s="0" t="n">
        <v>0</v>
      </c>
      <c r="L593" s="0" t="s">
        <v>227</v>
      </c>
      <c r="M593" s="0" t="n">
        <v>0</v>
      </c>
      <c r="N593" s="0" t="s">
        <v>173</v>
      </c>
      <c r="O593" s="0" t="s">
        <v>174</v>
      </c>
      <c r="P593" s="0" t="s">
        <v>174</v>
      </c>
    </row>
    <row r="594" customFormat="false" ht="15" hidden="false" customHeight="false" outlineLevel="0" collapsed="false">
      <c r="A594" s="0" t="s">
        <v>166</v>
      </c>
      <c r="B594" s="0" t="s">
        <v>749</v>
      </c>
      <c r="C594" s="0" t="s">
        <v>750</v>
      </c>
      <c r="E594" s="0" t="n">
        <v>1</v>
      </c>
      <c r="F594" s="0" t="s">
        <v>751</v>
      </c>
      <c r="G594" s="0" t="s">
        <v>746</v>
      </c>
      <c r="H594" s="0" t="s">
        <v>749</v>
      </c>
      <c r="I594" s="0" t="s">
        <v>745</v>
      </c>
      <c r="J594" s="0" t="s">
        <v>171</v>
      </c>
      <c r="K594" s="0" t="n">
        <v>0</v>
      </c>
      <c r="L594" s="0" t="s">
        <v>231</v>
      </c>
      <c r="M594" s="0" t="n">
        <v>0</v>
      </c>
      <c r="N594" s="0" t="s">
        <v>173</v>
      </c>
      <c r="O594" s="0" t="s">
        <v>174</v>
      </c>
      <c r="P594" s="0" t="s">
        <v>174</v>
      </c>
    </row>
    <row r="595" customFormat="false" ht="15" hidden="false" customHeight="false" outlineLevel="0" collapsed="false">
      <c r="B595" s="0" t="s">
        <v>752</v>
      </c>
      <c r="C595" s="0" t="s">
        <v>753</v>
      </c>
      <c r="E595" s="0" t="n">
        <v>2</v>
      </c>
      <c r="F595" s="0" t="s">
        <v>754</v>
      </c>
      <c r="G595" s="0" t="s">
        <v>742</v>
      </c>
      <c r="H595" s="0" t="s">
        <v>752</v>
      </c>
      <c r="I595" s="0" t="s">
        <v>745</v>
      </c>
      <c r="J595" s="0" t="s">
        <v>171</v>
      </c>
      <c r="K595" s="0" t="n">
        <v>0</v>
      </c>
      <c r="L595" s="0" t="s">
        <v>172</v>
      </c>
      <c r="M595" s="0" t="n">
        <v>0</v>
      </c>
      <c r="N595" s="0" t="s">
        <v>173</v>
      </c>
      <c r="O595" s="0" t="s">
        <v>174</v>
      </c>
      <c r="P595" s="0" t="s">
        <v>174</v>
      </c>
    </row>
    <row r="596" customFormat="false" ht="15" hidden="false" customHeight="false" outlineLevel="0" collapsed="false">
      <c r="A596" s="0" t="s">
        <v>166</v>
      </c>
    </row>
    <row r="597" customFormat="false" ht="15" hidden="false" customHeight="false" outlineLevel="0" collapsed="false">
      <c r="A597" s="0" t="s">
        <v>166</v>
      </c>
      <c r="B597" s="0" t="s">
        <v>434</v>
      </c>
      <c r="C597" s="0" t="s">
        <v>435</v>
      </c>
      <c r="E597" s="0" t="n">
        <v>2</v>
      </c>
      <c r="F597" s="0" t="s">
        <v>436</v>
      </c>
      <c r="G597" s="0" t="s">
        <v>752</v>
      </c>
      <c r="H597" s="0" t="s">
        <v>437</v>
      </c>
      <c r="I597" s="0" t="s">
        <v>745</v>
      </c>
      <c r="J597" s="0" t="s">
        <v>456</v>
      </c>
      <c r="K597" s="0" t="n">
        <v>0</v>
      </c>
      <c r="L597" s="0" t="s">
        <v>172</v>
      </c>
      <c r="M597" s="0" t="n">
        <v>0</v>
      </c>
      <c r="N597" s="0" t="s">
        <v>173</v>
      </c>
      <c r="O597" s="0" t="s">
        <v>178</v>
      </c>
      <c r="P597" s="0" t="s">
        <v>174</v>
      </c>
    </row>
    <row r="598" customFormat="false" ht="15" hidden="false" customHeight="false" outlineLevel="0" collapsed="false">
      <c r="A598" s="0" t="s">
        <v>166</v>
      </c>
      <c r="B598" s="0" t="s">
        <v>254</v>
      </c>
      <c r="C598" s="0" t="s">
        <v>91</v>
      </c>
      <c r="E598" s="0" t="n">
        <v>3</v>
      </c>
      <c r="F598" s="0" t="s">
        <v>255</v>
      </c>
      <c r="G598" s="0" t="s">
        <v>752</v>
      </c>
      <c r="H598" s="0" t="s">
        <v>254</v>
      </c>
      <c r="I598" s="0" t="s">
        <v>745</v>
      </c>
      <c r="J598" s="0" t="s">
        <v>256</v>
      </c>
      <c r="K598" s="0" t="n">
        <v>0</v>
      </c>
      <c r="L598" s="0" t="s">
        <v>172</v>
      </c>
      <c r="M598" s="0" t="n">
        <v>0</v>
      </c>
      <c r="N598" s="0" t="s">
        <v>194</v>
      </c>
      <c r="O598" s="0" t="s">
        <v>178</v>
      </c>
      <c r="P598" s="0" t="s">
        <v>174</v>
      </c>
    </row>
    <row r="599" customFormat="false" ht="15" hidden="false" customHeight="false" outlineLevel="0" collapsed="false">
      <c r="A599" s="0" t="s">
        <v>166</v>
      </c>
      <c r="B599" s="0" t="s">
        <v>257</v>
      </c>
      <c r="C599" s="0" t="s">
        <v>92</v>
      </c>
      <c r="E599" s="0" t="n">
        <v>4</v>
      </c>
      <c r="F599" s="0" t="s">
        <v>258</v>
      </c>
      <c r="G599" s="0" t="s">
        <v>752</v>
      </c>
      <c r="H599" s="0" t="s">
        <v>257</v>
      </c>
      <c r="I599" s="0" t="s">
        <v>745</v>
      </c>
      <c r="J599" s="0" t="s">
        <v>256</v>
      </c>
      <c r="K599" s="0" t="n">
        <v>0</v>
      </c>
      <c r="L599" s="0" t="s">
        <v>172</v>
      </c>
      <c r="M599" s="0" t="n">
        <v>0</v>
      </c>
      <c r="N599" s="0" t="s">
        <v>194</v>
      </c>
      <c r="O599" s="0" t="s">
        <v>178</v>
      </c>
      <c r="P599" s="0" t="s">
        <v>174</v>
      </c>
    </row>
    <row r="600" customFormat="false" ht="15" hidden="false" customHeight="false" outlineLevel="0" collapsed="false">
      <c r="A600" s="0" t="s">
        <v>166</v>
      </c>
      <c r="B600" s="0" t="s">
        <v>259</v>
      </c>
      <c r="C600" s="0" t="s">
        <v>93</v>
      </c>
      <c r="E600" s="0" t="n">
        <v>5</v>
      </c>
      <c r="F600" s="0" t="s">
        <v>260</v>
      </c>
      <c r="G600" s="0" t="s">
        <v>752</v>
      </c>
      <c r="H600" s="0" t="s">
        <v>259</v>
      </c>
      <c r="I600" s="0" t="s">
        <v>745</v>
      </c>
      <c r="J600" s="0" t="s">
        <v>256</v>
      </c>
      <c r="K600" s="0" t="n">
        <v>0</v>
      </c>
      <c r="L600" s="0" t="s">
        <v>172</v>
      </c>
      <c r="M600" s="0" t="n">
        <v>0</v>
      </c>
      <c r="N600" s="0" t="s">
        <v>194</v>
      </c>
      <c r="O600" s="0" t="s">
        <v>178</v>
      </c>
      <c r="P600" s="0" t="s">
        <v>174</v>
      </c>
    </row>
    <row r="601" customFormat="false" ht="15" hidden="false" customHeight="false" outlineLevel="0" collapsed="false">
      <c r="A601" s="0" t="s">
        <v>166</v>
      </c>
      <c r="B601" s="0" t="s">
        <v>267</v>
      </c>
      <c r="C601" s="0" t="s">
        <v>268</v>
      </c>
      <c r="E601" s="0" t="n">
        <v>8</v>
      </c>
      <c r="F601" s="0" t="s">
        <v>269</v>
      </c>
      <c r="G601" s="0" t="s">
        <v>752</v>
      </c>
      <c r="H601" s="0" t="s">
        <v>267</v>
      </c>
      <c r="I601" s="0" t="s">
        <v>745</v>
      </c>
      <c r="J601" s="0" t="s">
        <v>171</v>
      </c>
      <c r="K601" s="0" t="n">
        <v>0</v>
      </c>
      <c r="L601" s="0" t="s">
        <v>172</v>
      </c>
      <c r="M601" s="0" t="n">
        <v>0</v>
      </c>
      <c r="N601" s="0" t="s">
        <v>173</v>
      </c>
      <c r="O601" s="0" t="s">
        <v>174</v>
      </c>
      <c r="P601" s="0" t="s">
        <v>174</v>
      </c>
    </row>
    <row r="602" customFormat="false" ht="15" hidden="false" customHeight="false" outlineLevel="0" collapsed="false">
      <c r="A602" s="0" t="s">
        <v>166</v>
      </c>
      <c r="B602" s="0" t="s">
        <v>270</v>
      </c>
      <c r="C602" s="0" t="s">
        <v>96</v>
      </c>
      <c r="E602" s="0" t="n">
        <v>1</v>
      </c>
      <c r="F602" s="0" t="s">
        <v>271</v>
      </c>
      <c r="G602" s="0" t="s">
        <v>267</v>
      </c>
      <c r="H602" s="0" t="s">
        <v>270</v>
      </c>
      <c r="I602" s="0" t="s">
        <v>745</v>
      </c>
      <c r="J602" s="0" t="s">
        <v>253</v>
      </c>
      <c r="K602" s="0" t="n">
        <v>0</v>
      </c>
      <c r="L602" s="0" t="s">
        <v>172</v>
      </c>
      <c r="M602" s="0" t="n">
        <v>0</v>
      </c>
      <c r="N602" s="0" t="s">
        <v>194</v>
      </c>
      <c r="O602" s="0" t="s">
        <v>178</v>
      </c>
      <c r="P602" s="0" t="s">
        <v>174</v>
      </c>
    </row>
    <row r="603" customFormat="false" ht="15" hidden="false" customHeight="false" outlineLevel="0" collapsed="false">
      <c r="A603" s="0" t="s">
        <v>166</v>
      </c>
      <c r="B603" s="0" t="s">
        <v>273</v>
      </c>
      <c r="C603" s="0" t="s">
        <v>97</v>
      </c>
      <c r="E603" s="0" t="n">
        <v>2</v>
      </c>
      <c r="F603" s="0" t="s">
        <v>274</v>
      </c>
      <c r="G603" s="0" t="s">
        <v>267</v>
      </c>
      <c r="H603" s="0" t="s">
        <v>273</v>
      </c>
      <c r="I603" s="0" t="s">
        <v>745</v>
      </c>
      <c r="J603" s="0" t="s">
        <v>253</v>
      </c>
      <c r="K603" s="0" t="n">
        <v>0</v>
      </c>
      <c r="L603" s="0" t="s">
        <v>172</v>
      </c>
      <c r="M603" s="0" t="n">
        <v>0</v>
      </c>
      <c r="N603" s="0" t="s">
        <v>194</v>
      </c>
      <c r="O603" s="0" t="s">
        <v>178</v>
      </c>
      <c r="P603" s="0" t="s">
        <v>174</v>
      </c>
    </row>
    <row r="604" customFormat="false" ht="15" hidden="false" customHeight="false" outlineLevel="0" collapsed="false">
      <c r="A604" s="0" t="s">
        <v>166</v>
      </c>
      <c r="B604" s="0" t="s">
        <v>275</v>
      </c>
      <c r="C604" s="0" t="s">
        <v>276</v>
      </c>
      <c r="E604" s="0" t="n">
        <v>3</v>
      </c>
      <c r="F604" s="0" t="s">
        <v>277</v>
      </c>
      <c r="G604" s="0" t="s">
        <v>267</v>
      </c>
      <c r="H604" s="0" t="s">
        <v>275</v>
      </c>
      <c r="I604" s="0" t="s">
        <v>745</v>
      </c>
      <c r="J604" s="0" t="s">
        <v>253</v>
      </c>
      <c r="K604" s="0" t="n">
        <v>0</v>
      </c>
      <c r="L604" s="0" t="s">
        <v>172</v>
      </c>
      <c r="M604" s="0" t="n">
        <v>0</v>
      </c>
      <c r="N604" s="0" t="s">
        <v>194</v>
      </c>
      <c r="O604" s="0" t="s">
        <v>178</v>
      </c>
      <c r="P604" s="0" t="s">
        <v>174</v>
      </c>
    </row>
    <row r="605" customFormat="false" ht="15" hidden="false" customHeight="false" outlineLevel="0" collapsed="false">
      <c r="A605" s="0" t="s">
        <v>166</v>
      </c>
      <c r="B605" s="0" t="s">
        <v>280</v>
      </c>
      <c r="C605" s="0" t="s">
        <v>100</v>
      </c>
      <c r="E605" s="0" t="n">
        <v>9</v>
      </c>
      <c r="F605" s="0" t="s">
        <v>281</v>
      </c>
      <c r="G605" s="0" t="s">
        <v>752</v>
      </c>
      <c r="H605" s="0" t="s">
        <v>280</v>
      </c>
      <c r="I605" s="0" t="s">
        <v>745</v>
      </c>
      <c r="J605" s="0" t="s">
        <v>256</v>
      </c>
      <c r="K605" s="0" t="n">
        <v>0</v>
      </c>
      <c r="L605" s="0" t="s">
        <v>172</v>
      </c>
      <c r="M605" s="0" t="n">
        <v>0</v>
      </c>
      <c r="N605" s="0" t="s">
        <v>194</v>
      </c>
      <c r="O605" s="0" t="s">
        <v>178</v>
      </c>
      <c r="P605" s="0" t="s">
        <v>174</v>
      </c>
    </row>
    <row r="606" customFormat="false" ht="15" hidden="false" customHeight="false" outlineLevel="0" collapsed="false">
      <c r="A606" s="0" t="s">
        <v>166</v>
      </c>
      <c r="B606" s="0" t="s">
        <v>289</v>
      </c>
      <c r="C606" s="0" t="s">
        <v>290</v>
      </c>
      <c r="E606" s="0" t="n">
        <v>13</v>
      </c>
      <c r="F606" s="0" t="s">
        <v>291</v>
      </c>
      <c r="G606" s="0" t="s">
        <v>752</v>
      </c>
      <c r="H606" s="0" t="s">
        <v>289</v>
      </c>
      <c r="I606" s="0" t="s">
        <v>745</v>
      </c>
      <c r="J606" s="0" t="s">
        <v>171</v>
      </c>
      <c r="K606" s="0" t="n">
        <v>0</v>
      </c>
      <c r="L606" s="0" t="s">
        <v>172</v>
      </c>
      <c r="M606" s="0" t="n">
        <v>0</v>
      </c>
      <c r="N606" s="0" t="s">
        <v>173</v>
      </c>
      <c r="O606" s="0" t="s">
        <v>174</v>
      </c>
      <c r="P606" s="0" t="s">
        <v>174</v>
      </c>
    </row>
    <row r="607" customFormat="false" ht="15" hidden="false" customHeight="false" outlineLevel="0" collapsed="false">
      <c r="A607" s="0" t="s">
        <v>166</v>
      </c>
      <c r="B607" s="0" t="s">
        <v>292</v>
      </c>
      <c r="C607" s="0" t="s">
        <v>103</v>
      </c>
      <c r="E607" s="0" t="n">
        <v>1</v>
      </c>
      <c r="F607" s="0" t="s">
        <v>293</v>
      </c>
      <c r="G607" s="0" t="s">
        <v>289</v>
      </c>
      <c r="H607" s="0" t="s">
        <v>292</v>
      </c>
      <c r="I607" s="0" t="s">
        <v>745</v>
      </c>
      <c r="J607" s="0" t="s">
        <v>256</v>
      </c>
      <c r="K607" s="0" t="n">
        <v>0</v>
      </c>
      <c r="L607" s="0" t="s">
        <v>172</v>
      </c>
      <c r="M607" s="0" t="n">
        <v>0</v>
      </c>
      <c r="N607" s="0" t="s">
        <v>194</v>
      </c>
      <c r="O607" s="0" t="s">
        <v>178</v>
      </c>
      <c r="P607" s="0" t="s">
        <v>174</v>
      </c>
    </row>
    <row r="608" customFormat="false" ht="15" hidden="false" customHeight="false" outlineLevel="0" collapsed="false">
      <c r="A608" s="0" t="s">
        <v>166</v>
      </c>
      <c r="B608" s="0" t="s">
        <v>295</v>
      </c>
      <c r="C608" s="0" t="s">
        <v>104</v>
      </c>
      <c r="E608" s="0" t="n">
        <v>2</v>
      </c>
      <c r="F608" s="0" t="s">
        <v>414</v>
      </c>
      <c r="G608" s="0" t="s">
        <v>289</v>
      </c>
      <c r="H608" s="0" t="s">
        <v>295</v>
      </c>
      <c r="I608" s="0" t="s">
        <v>745</v>
      </c>
      <c r="J608" s="0" t="s">
        <v>265</v>
      </c>
      <c r="K608" s="0" t="n">
        <v>0</v>
      </c>
      <c r="L608" s="0" t="s">
        <v>172</v>
      </c>
      <c r="M608" s="0" t="n">
        <v>0</v>
      </c>
      <c r="N608" s="0" t="s">
        <v>194</v>
      </c>
      <c r="O608" s="0" t="s">
        <v>178</v>
      </c>
      <c r="P608" s="0" t="s">
        <v>174</v>
      </c>
    </row>
    <row r="609" customFormat="false" ht="15" hidden="false" customHeight="false" outlineLevel="0" collapsed="false">
      <c r="A609" s="0" t="s">
        <v>166</v>
      </c>
      <c r="B609" s="0" t="s">
        <v>297</v>
      </c>
      <c r="C609" s="0" t="s">
        <v>298</v>
      </c>
      <c r="E609" s="0" t="n">
        <v>14</v>
      </c>
      <c r="F609" s="0" t="s">
        <v>299</v>
      </c>
      <c r="G609" s="0" t="s">
        <v>752</v>
      </c>
      <c r="H609" s="0" t="s">
        <v>297</v>
      </c>
      <c r="I609" s="0" t="s">
        <v>745</v>
      </c>
      <c r="J609" s="0" t="s">
        <v>171</v>
      </c>
      <c r="K609" s="0" t="n">
        <v>0</v>
      </c>
      <c r="L609" s="0" t="s">
        <v>172</v>
      </c>
      <c r="M609" s="0" t="n">
        <v>0</v>
      </c>
      <c r="N609" s="0" t="s">
        <v>173</v>
      </c>
      <c r="O609" s="0" t="s">
        <v>174</v>
      </c>
      <c r="P609" s="0" t="s">
        <v>174</v>
      </c>
    </row>
    <row r="610" customFormat="false" ht="15" hidden="false" customHeight="false" outlineLevel="0" collapsed="false">
      <c r="A610" s="0" t="s">
        <v>166</v>
      </c>
      <c r="B610" s="0" t="s">
        <v>300</v>
      </c>
      <c r="C610" s="0" t="s">
        <v>105</v>
      </c>
      <c r="E610" s="0" t="n">
        <v>1</v>
      </c>
      <c r="F610" s="0" t="s">
        <v>301</v>
      </c>
      <c r="G610" s="0" t="s">
        <v>297</v>
      </c>
      <c r="H610" s="0" t="s">
        <v>300</v>
      </c>
      <c r="I610" s="0" t="s">
        <v>745</v>
      </c>
      <c r="J610" s="0" t="s">
        <v>256</v>
      </c>
      <c r="K610" s="0" t="n">
        <v>0</v>
      </c>
      <c r="L610" s="0" t="s">
        <v>172</v>
      </c>
      <c r="M610" s="0" t="n">
        <v>0</v>
      </c>
      <c r="N610" s="0" t="s">
        <v>194</v>
      </c>
      <c r="O610" s="0" t="s">
        <v>178</v>
      </c>
      <c r="P610" s="0" t="s">
        <v>174</v>
      </c>
    </row>
    <row r="611" customFormat="false" ht="15" hidden="false" customHeight="false" outlineLevel="0" collapsed="false">
      <c r="A611" s="0" t="s">
        <v>166</v>
      </c>
      <c r="B611" s="0" t="s">
        <v>302</v>
      </c>
      <c r="C611" s="0" t="s">
        <v>106</v>
      </c>
      <c r="E611" s="0" t="n">
        <v>2</v>
      </c>
      <c r="F611" s="0" t="s">
        <v>303</v>
      </c>
      <c r="G611" s="0" t="s">
        <v>297</v>
      </c>
      <c r="H611" s="0" t="s">
        <v>302</v>
      </c>
      <c r="I611" s="0" t="s">
        <v>745</v>
      </c>
      <c r="J611" s="0" t="s">
        <v>265</v>
      </c>
      <c r="K611" s="0" t="n">
        <v>0</v>
      </c>
      <c r="L611" s="0" t="s">
        <v>172</v>
      </c>
      <c r="M611" s="0" t="n">
        <v>0</v>
      </c>
      <c r="N611" s="0" t="s">
        <v>194</v>
      </c>
      <c r="O611" s="0" t="s">
        <v>178</v>
      </c>
      <c r="P611" s="0" t="s">
        <v>174</v>
      </c>
    </row>
    <row r="612" customFormat="false" ht="15" hidden="false" customHeight="false" outlineLevel="0" collapsed="false">
      <c r="A612" s="0" t="s">
        <v>166</v>
      </c>
      <c r="B612" s="0" t="s">
        <v>305</v>
      </c>
      <c r="C612" s="0" t="s">
        <v>107</v>
      </c>
      <c r="E612" s="0" t="n">
        <v>15</v>
      </c>
      <c r="F612" s="0" t="s">
        <v>306</v>
      </c>
      <c r="G612" s="0" t="s">
        <v>752</v>
      </c>
      <c r="H612" s="0" t="s">
        <v>305</v>
      </c>
      <c r="I612" s="0" t="s">
        <v>745</v>
      </c>
      <c r="J612" s="0" t="s">
        <v>256</v>
      </c>
      <c r="K612" s="0" t="n">
        <v>0</v>
      </c>
      <c r="L612" s="0" t="s">
        <v>172</v>
      </c>
      <c r="M612" s="0" t="n">
        <v>0</v>
      </c>
      <c r="N612" s="0" t="s">
        <v>194</v>
      </c>
      <c r="O612" s="0" t="s">
        <v>178</v>
      </c>
      <c r="P612" s="0" t="s">
        <v>174</v>
      </c>
    </row>
    <row r="613" customFormat="false" ht="15" hidden="false" customHeight="false" outlineLevel="0" collapsed="false">
      <c r="A613" s="0" t="s">
        <v>166</v>
      </c>
      <c r="B613" s="0" t="s">
        <v>755</v>
      </c>
      <c r="C613" s="0" t="s">
        <v>756</v>
      </c>
      <c r="F613" s="0" t="s">
        <v>757</v>
      </c>
      <c r="I613" s="0" t="s">
        <v>758</v>
      </c>
      <c r="J613" s="0" t="s">
        <v>171</v>
      </c>
      <c r="K613" s="0" t="n">
        <v>0</v>
      </c>
      <c r="L613" s="0" t="s">
        <v>172</v>
      </c>
      <c r="M613" s="0" t="n">
        <v>0</v>
      </c>
      <c r="N613" s="0" t="s">
        <v>173</v>
      </c>
      <c r="O613" s="0" t="s">
        <v>174</v>
      </c>
      <c r="P613" s="0" t="s">
        <v>174</v>
      </c>
    </row>
    <row r="614" customFormat="false" ht="15" hidden="false" customHeight="false" outlineLevel="0" collapsed="false">
      <c r="A614" s="0" t="s">
        <v>166</v>
      </c>
      <c r="B614" s="0" t="s">
        <v>759</v>
      </c>
      <c r="C614" s="0" t="s">
        <v>760</v>
      </c>
      <c r="E614" s="0" t="n">
        <v>1</v>
      </c>
      <c r="F614" s="0" t="s">
        <v>761</v>
      </c>
      <c r="G614" s="0" t="s">
        <v>755</v>
      </c>
      <c r="H614" s="0" t="s">
        <v>759</v>
      </c>
      <c r="I614" s="0" t="s">
        <v>758</v>
      </c>
      <c r="J614" s="0" t="s">
        <v>171</v>
      </c>
      <c r="K614" s="0" t="n">
        <v>0</v>
      </c>
      <c r="L614" s="0" t="s">
        <v>227</v>
      </c>
      <c r="M614" s="0" t="n">
        <v>0</v>
      </c>
      <c r="N614" s="0" t="s">
        <v>173</v>
      </c>
      <c r="O614" s="0" t="s">
        <v>174</v>
      </c>
      <c r="P614" s="0" t="s">
        <v>174</v>
      </c>
    </row>
    <row r="615" customFormat="false" ht="15" hidden="false" customHeight="false" outlineLevel="0" collapsed="false">
      <c r="A615" s="0" t="s">
        <v>166</v>
      </c>
      <c r="B615" s="0" t="s">
        <v>762</v>
      </c>
      <c r="C615" s="0" t="s">
        <v>763</v>
      </c>
      <c r="E615" s="0" t="n">
        <v>1</v>
      </c>
      <c r="F615" s="0" t="s">
        <v>764</v>
      </c>
      <c r="G615" s="0" t="s">
        <v>759</v>
      </c>
      <c r="H615" s="0" t="s">
        <v>762</v>
      </c>
      <c r="I615" s="0" t="s">
        <v>758</v>
      </c>
      <c r="J615" s="0" t="s">
        <v>171</v>
      </c>
      <c r="K615" s="0" t="n">
        <v>0</v>
      </c>
      <c r="L615" s="0" t="s">
        <v>231</v>
      </c>
      <c r="M615" s="0" t="n">
        <v>0</v>
      </c>
      <c r="N615" s="0" t="s">
        <v>173</v>
      </c>
      <c r="O615" s="0" t="s">
        <v>174</v>
      </c>
      <c r="P615" s="0" t="s">
        <v>174</v>
      </c>
    </row>
    <row r="616" customFormat="false" ht="15" hidden="false" customHeight="false" outlineLevel="0" collapsed="false">
      <c r="A616" s="0" t="s">
        <v>166</v>
      </c>
      <c r="B616" s="0" t="s">
        <v>765</v>
      </c>
      <c r="C616" s="0" t="s">
        <v>766</v>
      </c>
      <c r="E616" s="0" t="n">
        <v>2</v>
      </c>
      <c r="F616" s="0" t="s">
        <v>767</v>
      </c>
      <c r="G616" s="0" t="s">
        <v>755</v>
      </c>
      <c r="H616" s="0" t="s">
        <v>765</v>
      </c>
      <c r="I616" s="0" t="s">
        <v>758</v>
      </c>
      <c r="J616" s="0" t="s">
        <v>171</v>
      </c>
      <c r="K616" s="0" t="n">
        <v>0</v>
      </c>
      <c r="L616" s="0" t="s">
        <v>172</v>
      </c>
      <c r="M616" s="0" t="n">
        <v>0</v>
      </c>
      <c r="N616" s="0" t="s">
        <v>173</v>
      </c>
      <c r="O616" s="0" t="s">
        <v>174</v>
      </c>
      <c r="P616" s="0" t="s">
        <v>174</v>
      </c>
    </row>
    <row r="617" customFormat="false" ht="15" hidden="false" customHeight="false" outlineLevel="0" collapsed="false">
      <c r="B617" s="0" t="s">
        <v>768</v>
      </c>
      <c r="C617" s="0" t="s">
        <v>769</v>
      </c>
      <c r="E617" s="0" t="n">
        <v>1</v>
      </c>
      <c r="F617" s="0" t="s">
        <v>770</v>
      </c>
      <c r="G617" s="0" t="s">
        <v>765</v>
      </c>
      <c r="H617" s="0" t="s">
        <v>768</v>
      </c>
      <c r="I617" s="0" t="s">
        <v>758</v>
      </c>
      <c r="J617" s="0" t="s">
        <v>771</v>
      </c>
      <c r="K617" s="0" t="n">
        <v>0</v>
      </c>
      <c r="L617" s="0" t="s">
        <v>172</v>
      </c>
      <c r="M617" s="0" t="n">
        <v>0</v>
      </c>
      <c r="N617" s="0" t="s">
        <v>173</v>
      </c>
      <c r="O617" s="0" t="s">
        <v>174</v>
      </c>
      <c r="P617" s="0" t="s">
        <v>174</v>
      </c>
    </row>
    <row r="618" customFormat="false" ht="15" hidden="false" customHeight="false" outlineLevel="0" collapsed="false">
      <c r="A618" s="0" t="s">
        <v>166</v>
      </c>
    </row>
    <row r="619" customFormat="false" ht="15" hidden="false" customHeight="false" outlineLevel="0" collapsed="false">
      <c r="A619" s="0" t="s">
        <v>166</v>
      </c>
      <c r="B619" s="0" t="s">
        <v>434</v>
      </c>
      <c r="C619" s="0" t="s">
        <v>435</v>
      </c>
      <c r="E619" s="0" t="n">
        <v>3</v>
      </c>
      <c r="F619" s="0" t="s">
        <v>436</v>
      </c>
      <c r="G619" s="0" t="s">
        <v>765</v>
      </c>
      <c r="H619" s="0" t="s">
        <v>437</v>
      </c>
      <c r="I619" s="0" t="s">
        <v>758</v>
      </c>
      <c r="J619" s="0" t="s">
        <v>456</v>
      </c>
      <c r="K619" s="0" t="n">
        <v>0</v>
      </c>
      <c r="L619" s="0" t="s">
        <v>172</v>
      </c>
      <c r="M619" s="0" t="n">
        <v>0</v>
      </c>
      <c r="N619" s="0" t="s">
        <v>173</v>
      </c>
      <c r="O619" s="0" t="s">
        <v>178</v>
      </c>
      <c r="P619" s="0" t="s">
        <v>174</v>
      </c>
    </row>
    <row r="620" customFormat="false" ht="15" hidden="false" customHeight="false" outlineLevel="0" collapsed="false">
      <c r="A620" s="0" t="s">
        <v>166</v>
      </c>
      <c r="B620" s="0" t="s">
        <v>251</v>
      </c>
      <c r="C620" s="0" t="s">
        <v>90</v>
      </c>
      <c r="E620" s="0" t="n">
        <v>4</v>
      </c>
      <c r="F620" s="0" t="s">
        <v>252</v>
      </c>
      <c r="G620" s="0" t="s">
        <v>765</v>
      </c>
      <c r="H620" s="0" t="s">
        <v>251</v>
      </c>
      <c r="I620" s="0" t="s">
        <v>758</v>
      </c>
      <c r="J620" s="0" t="s">
        <v>253</v>
      </c>
      <c r="K620" s="0" t="n">
        <v>0</v>
      </c>
      <c r="L620" s="0" t="s">
        <v>172</v>
      </c>
      <c r="M620" s="0" t="n">
        <v>0</v>
      </c>
      <c r="N620" s="0" t="s">
        <v>194</v>
      </c>
      <c r="O620" s="0" t="s">
        <v>178</v>
      </c>
      <c r="P620" s="0" t="s">
        <v>174</v>
      </c>
    </row>
    <row r="621" customFormat="false" ht="15" hidden="false" customHeight="false" outlineLevel="0" collapsed="false">
      <c r="A621" s="0" t="s">
        <v>166</v>
      </c>
      <c r="B621" s="0" t="s">
        <v>254</v>
      </c>
      <c r="C621" s="0" t="s">
        <v>91</v>
      </c>
      <c r="E621" s="0" t="n">
        <v>5</v>
      </c>
      <c r="F621" s="0" t="s">
        <v>255</v>
      </c>
      <c r="G621" s="0" t="s">
        <v>765</v>
      </c>
      <c r="H621" s="0" t="s">
        <v>254</v>
      </c>
      <c r="I621" s="0" t="s">
        <v>758</v>
      </c>
      <c r="J621" s="0" t="s">
        <v>256</v>
      </c>
      <c r="K621" s="0" t="n">
        <v>0</v>
      </c>
      <c r="L621" s="0" t="s">
        <v>172</v>
      </c>
      <c r="M621" s="0" t="n">
        <v>0</v>
      </c>
      <c r="N621" s="0" t="s">
        <v>194</v>
      </c>
      <c r="O621" s="0" t="s">
        <v>178</v>
      </c>
      <c r="P621" s="0" t="s">
        <v>174</v>
      </c>
    </row>
    <row r="622" customFormat="false" ht="15" hidden="false" customHeight="false" outlineLevel="0" collapsed="false">
      <c r="A622" s="0" t="s">
        <v>166</v>
      </c>
      <c r="B622" s="0" t="s">
        <v>257</v>
      </c>
      <c r="C622" s="0" t="s">
        <v>92</v>
      </c>
      <c r="E622" s="0" t="n">
        <v>6</v>
      </c>
      <c r="F622" s="0" t="s">
        <v>258</v>
      </c>
      <c r="G622" s="0" t="s">
        <v>765</v>
      </c>
      <c r="H622" s="0" t="s">
        <v>257</v>
      </c>
      <c r="I622" s="0" t="s">
        <v>758</v>
      </c>
      <c r="J622" s="0" t="s">
        <v>256</v>
      </c>
      <c r="K622" s="0" t="n">
        <v>0</v>
      </c>
      <c r="L622" s="0" t="s">
        <v>172</v>
      </c>
      <c r="M622" s="0" t="n">
        <v>0</v>
      </c>
      <c r="N622" s="0" t="s">
        <v>194</v>
      </c>
      <c r="O622" s="0" t="s">
        <v>178</v>
      </c>
      <c r="P622" s="0" t="s">
        <v>174</v>
      </c>
    </row>
    <row r="623" customFormat="false" ht="15" hidden="false" customHeight="false" outlineLevel="0" collapsed="false">
      <c r="A623" s="0" t="s">
        <v>166</v>
      </c>
      <c r="B623" s="0" t="s">
        <v>259</v>
      </c>
      <c r="C623" s="0" t="s">
        <v>93</v>
      </c>
      <c r="E623" s="0" t="n">
        <v>7</v>
      </c>
      <c r="F623" s="0" t="s">
        <v>260</v>
      </c>
      <c r="G623" s="0" t="s">
        <v>765</v>
      </c>
      <c r="H623" s="0" t="s">
        <v>259</v>
      </c>
      <c r="I623" s="0" t="s">
        <v>758</v>
      </c>
      <c r="J623" s="0" t="s">
        <v>256</v>
      </c>
      <c r="K623" s="0" t="n">
        <v>0</v>
      </c>
      <c r="L623" s="0" t="s">
        <v>172</v>
      </c>
      <c r="M623" s="0" t="n">
        <v>0</v>
      </c>
      <c r="N623" s="0" t="s">
        <v>194</v>
      </c>
      <c r="O623" s="0" t="s">
        <v>178</v>
      </c>
      <c r="P623" s="0" t="s">
        <v>174</v>
      </c>
    </row>
    <row r="624" customFormat="false" ht="15" hidden="false" customHeight="false" outlineLevel="0" collapsed="false">
      <c r="A624" s="0" t="s">
        <v>166</v>
      </c>
      <c r="B624" s="0" t="s">
        <v>267</v>
      </c>
      <c r="C624" s="0" t="s">
        <v>268</v>
      </c>
      <c r="E624" s="0" t="n">
        <v>10</v>
      </c>
      <c r="F624" s="0" t="s">
        <v>269</v>
      </c>
      <c r="G624" s="0" t="s">
        <v>765</v>
      </c>
      <c r="H624" s="0" t="s">
        <v>267</v>
      </c>
      <c r="I624" s="0" t="s">
        <v>758</v>
      </c>
      <c r="J624" s="0" t="s">
        <v>171</v>
      </c>
      <c r="K624" s="0" t="n">
        <v>0</v>
      </c>
      <c r="L624" s="0" t="s">
        <v>172</v>
      </c>
      <c r="M624" s="0" t="n">
        <v>0</v>
      </c>
      <c r="N624" s="0" t="s">
        <v>173</v>
      </c>
      <c r="O624" s="0" t="s">
        <v>174</v>
      </c>
      <c r="P624" s="0" t="s">
        <v>174</v>
      </c>
    </row>
    <row r="625" customFormat="false" ht="15" hidden="false" customHeight="false" outlineLevel="0" collapsed="false">
      <c r="A625" s="0" t="s">
        <v>166</v>
      </c>
      <c r="B625" s="0" t="s">
        <v>270</v>
      </c>
      <c r="C625" s="0" t="s">
        <v>96</v>
      </c>
      <c r="E625" s="0" t="n">
        <v>1</v>
      </c>
      <c r="F625" s="0" t="s">
        <v>271</v>
      </c>
      <c r="G625" s="0" t="s">
        <v>267</v>
      </c>
      <c r="H625" s="0" t="s">
        <v>270</v>
      </c>
      <c r="I625" s="0" t="s">
        <v>758</v>
      </c>
      <c r="J625" s="0" t="s">
        <v>253</v>
      </c>
      <c r="K625" s="0" t="n">
        <v>0</v>
      </c>
      <c r="L625" s="0" t="s">
        <v>172</v>
      </c>
      <c r="M625" s="0" t="n">
        <v>0</v>
      </c>
      <c r="N625" s="0" t="s">
        <v>194</v>
      </c>
      <c r="O625" s="0" t="s">
        <v>178</v>
      </c>
      <c r="P625" s="0" t="s">
        <v>174</v>
      </c>
    </row>
    <row r="626" customFormat="false" ht="15" hidden="false" customHeight="false" outlineLevel="0" collapsed="false">
      <c r="A626" s="0" t="s">
        <v>166</v>
      </c>
      <c r="B626" s="0" t="s">
        <v>273</v>
      </c>
      <c r="C626" s="0" t="s">
        <v>97</v>
      </c>
      <c r="E626" s="0" t="n">
        <v>2</v>
      </c>
      <c r="F626" s="0" t="s">
        <v>274</v>
      </c>
      <c r="G626" s="0" t="s">
        <v>267</v>
      </c>
      <c r="H626" s="0" t="s">
        <v>273</v>
      </c>
      <c r="I626" s="0" t="s">
        <v>758</v>
      </c>
      <c r="J626" s="0" t="s">
        <v>253</v>
      </c>
      <c r="K626" s="0" t="n">
        <v>0</v>
      </c>
      <c r="L626" s="0" t="s">
        <v>172</v>
      </c>
      <c r="M626" s="0" t="n">
        <v>0</v>
      </c>
      <c r="N626" s="0" t="s">
        <v>194</v>
      </c>
      <c r="O626" s="0" t="s">
        <v>178</v>
      </c>
      <c r="P626" s="0" t="s">
        <v>174</v>
      </c>
    </row>
    <row r="627" customFormat="false" ht="15" hidden="false" customHeight="false" outlineLevel="0" collapsed="false">
      <c r="A627" s="0" t="s">
        <v>166</v>
      </c>
      <c r="B627" s="0" t="s">
        <v>280</v>
      </c>
      <c r="C627" s="0" t="s">
        <v>100</v>
      </c>
      <c r="E627" s="0" t="n">
        <v>11</v>
      </c>
      <c r="F627" s="0" t="s">
        <v>281</v>
      </c>
      <c r="G627" s="0" t="s">
        <v>765</v>
      </c>
      <c r="H627" s="0" t="s">
        <v>280</v>
      </c>
      <c r="I627" s="0" t="s">
        <v>758</v>
      </c>
      <c r="J627" s="0" t="s">
        <v>256</v>
      </c>
      <c r="K627" s="0" t="n">
        <v>0</v>
      </c>
      <c r="L627" s="0" t="s">
        <v>172</v>
      </c>
      <c r="M627" s="0" t="n">
        <v>0</v>
      </c>
      <c r="N627" s="0" t="s">
        <v>194</v>
      </c>
      <c r="O627" s="0" t="s">
        <v>178</v>
      </c>
      <c r="P627" s="0" t="s">
        <v>174</v>
      </c>
    </row>
    <row r="628" customFormat="false" ht="15" hidden="false" customHeight="false" outlineLevel="0" collapsed="false">
      <c r="A628" s="0" t="s">
        <v>166</v>
      </c>
      <c r="B628" s="0" t="s">
        <v>289</v>
      </c>
      <c r="C628" s="0" t="s">
        <v>290</v>
      </c>
      <c r="E628" s="0" t="n">
        <v>15</v>
      </c>
      <c r="F628" s="0" t="s">
        <v>291</v>
      </c>
      <c r="G628" s="0" t="s">
        <v>765</v>
      </c>
      <c r="H628" s="0" t="s">
        <v>289</v>
      </c>
      <c r="I628" s="0" t="s">
        <v>758</v>
      </c>
      <c r="J628" s="0" t="s">
        <v>171</v>
      </c>
      <c r="K628" s="0" t="n">
        <v>0</v>
      </c>
      <c r="L628" s="0" t="s">
        <v>172</v>
      </c>
      <c r="M628" s="0" t="n">
        <v>0</v>
      </c>
      <c r="N628" s="0" t="s">
        <v>173</v>
      </c>
      <c r="O628" s="0" t="s">
        <v>174</v>
      </c>
      <c r="P628" s="0" t="s">
        <v>174</v>
      </c>
    </row>
    <row r="629" customFormat="false" ht="15" hidden="false" customHeight="false" outlineLevel="0" collapsed="false">
      <c r="A629" s="0" t="s">
        <v>166</v>
      </c>
      <c r="B629" s="0" t="s">
        <v>292</v>
      </c>
      <c r="C629" s="0" t="s">
        <v>103</v>
      </c>
      <c r="E629" s="0" t="n">
        <v>1</v>
      </c>
      <c r="F629" s="0" t="s">
        <v>293</v>
      </c>
      <c r="G629" s="0" t="s">
        <v>289</v>
      </c>
      <c r="H629" s="0" t="s">
        <v>292</v>
      </c>
      <c r="I629" s="0" t="s">
        <v>758</v>
      </c>
      <c r="J629" s="0" t="s">
        <v>256</v>
      </c>
      <c r="K629" s="0" t="n">
        <v>0</v>
      </c>
      <c r="L629" s="0" t="s">
        <v>172</v>
      </c>
      <c r="M629" s="0" t="n">
        <v>0</v>
      </c>
      <c r="N629" s="0" t="s">
        <v>194</v>
      </c>
      <c r="O629" s="0" t="s">
        <v>178</v>
      </c>
      <c r="P629" s="0" t="s">
        <v>174</v>
      </c>
    </row>
    <row r="630" customFormat="false" ht="15" hidden="false" customHeight="false" outlineLevel="0" collapsed="false">
      <c r="A630" s="0" t="s">
        <v>166</v>
      </c>
      <c r="B630" s="0" t="s">
        <v>295</v>
      </c>
      <c r="C630" s="0" t="s">
        <v>104</v>
      </c>
      <c r="E630" s="0" t="n">
        <v>2</v>
      </c>
      <c r="F630" s="0" t="s">
        <v>414</v>
      </c>
      <c r="G630" s="0" t="s">
        <v>289</v>
      </c>
      <c r="H630" s="0" t="s">
        <v>295</v>
      </c>
      <c r="I630" s="0" t="s">
        <v>758</v>
      </c>
      <c r="J630" s="0" t="s">
        <v>265</v>
      </c>
      <c r="K630" s="0" t="n">
        <v>0</v>
      </c>
      <c r="L630" s="0" t="s">
        <v>172</v>
      </c>
      <c r="M630" s="0" t="n">
        <v>0</v>
      </c>
      <c r="N630" s="0" t="s">
        <v>194</v>
      </c>
      <c r="O630" s="0" t="s">
        <v>178</v>
      </c>
      <c r="P630" s="0" t="s">
        <v>174</v>
      </c>
    </row>
    <row r="631" customFormat="false" ht="15" hidden="false" customHeight="false" outlineLevel="0" collapsed="false">
      <c r="A631" s="0" t="s">
        <v>166</v>
      </c>
      <c r="B631" s="0" t="s">
        <v>297</v>
      </c>
      <c r="C631" s="0" t="s">
        <v>298</v>
      </c>
      <c r="E631" s="0" t="n">
        <v>16</v>
      </c>
      <c r="F631" s="0" t="s">
        <v>299</v>
      </c>
      <c r="G631" s="0" t="s">
        <v>765</v>
      </c>
      <c r="H631" s="0" t="s">
        <v>297</v>
      </c>
      <c r="I631" s="0" t="s">
        <v>758</v>
      </c>
      <c r="J631" s="0" t="s">
        <v>171</v>
      </c>
      <c r="K631" s="0" t="n">
        <v>0</v>
      </c>
      <c r="L631" s="0" t="s">
        <v>172</v>
      </c>
      <c r="M631" s="0" t="n">
        <v>0</v>
      </c>
      <c r="N631" s="0" t="s">
        <v>173</v>
      </c>
      <c r="O631" s="0" t="s">
        <v>174</v>
      </c>
      <c r="P631" s="0" t="s">
        <v>174</v>
      </c>
    </row>
    <row r="632" customFormat="false" ht="15" hidden="false" customHeight="false" outlineLevel="0" collapsed="false">
      <c r="A632" s="0" t="s">
        <v>166</v>
      </c>
      <c r="B632" s="0" t="s">
        <v>300</v>
      </c>
      <c r="C632" s="0" t="s">
        <v>105</v>
      </c>
      <c r="E632" s="0" t="n">
        <v>1</v>
      </c>
      <c r="F632" s="0" t="s">
        <v>301</v>
      </c>
      <c r="G632" s="0" t="s">
        <v>297</v>
      </c>
      <c r="H632" s="0" t="s">
        <v>300</v>
      </c>
      <c r="I632" s="0" t="s">
        <v>758</v>
      </c>
      <c r="J632" s="0" t="s">
        <v>256</v>
      </c>
      <c r="K632" s="0" t="n">
        <v>0</v>
      </c>
      <c r="L632" s="0" t="s">
        <v>172</v>
      </c>
      <c r="M632" s="0" t="n">
        <v>0</v>
      </c>
      <c r="N632" s="0" t="s">
        <v>194</v>
      </c>
      <c r="O632" s="0" t="s">
        <v>178</v>
      </c>
      <c r="P632" s="0" t="s">
        <v>174</v>
      </c>
    </row>
    <row r="633" customFormat="false" ht="15" hidden="false" customHeight="false" outlineLevel="0" collapsed="false">
      <c r="A633" s="0" t="s">
        <v>166</v>
      </c>
      <c r="B633" s="0" t="s">
        <v>302</v>
      </c>
      <c r="C633" s="0" t="s">
        <v>106</v>
      </c>
      <c r="E633" s="0" t="n">
        <v>2</v>
      </c>
      <c r="F633" s="0" t="s">
        <v>303</v>
      </c>
      <c r="G633" s="0" t="s">
        <v>297</v>
      </c>
      <c r="H633" s="0" t="s">
        <v>302</v>
      </c>
      <c r="I633" s="0" t="s">
        <v>758</v>
      </c>
      <c r="J633" s="0" t="s">
        <v>265</v>
      </c>
      <c r="K633" s="0" t="n">
        <v>0</v>
      </c>
      <c r="L633" s="0" t="s">
        <v>172</v>
      </c>
      <c r="M633" s="0" t="n">
        <v>0</v>
      </c>
      <c r="N633" s="0" t="s">
        <v>194</v>
      </c>
      <c r="O633" s="0" t="s">
        <v>178</v>
      </c>
      <c r="P633" s="0" t="s">
        <v>174</v>
      </c>
    </row>
    <row r="634" customFormat="false" ht="15" hidden="false" customHeight="false" outlineLevel="0" collapsed="false">
      <c r="A634" s="0" t="s">
        <v>166</v>
      </c>
      <c r="B634" s="0" t="s">
        <v>305</v>
      </c>
      <c r="C634" s="0" t="s">
        <v>107</v>
      </c>
      <c r="E634" s="0" t="n">
        <v>17</v>
      </c>
      <c r="F634" s="0" t="s">
        <v>306</v>
      </c>
      <c r="G634" s="0" t="s">
        <v>765</v>
      </c>
      <c r="H634" s="0" t="s">
        <v>305</v>
      </c>
      <c r="I634" s="0" t="s">
        <v>758</v>
      </c>
      <c r="J634" s="0" t="s">
        <v>256</v>
      </c>
      <c r="K634" s="0" t="n">
        <v>0</v>
      </c>
      <c r="L634" s="0" t="s">
        <v>172</v>
      </c>
      <c r="M634" s="0" t="n">
        <v>0</v>
      </c>
      <c r="N634" s="0" t="s">
        <v>194</v>
      </c>
      <c r="O634" s="0" t="s">
        <v>178</v>
      </c>
      <c r="P634" s="0" t="s">
        <v>174</v>
      </c>
    </row>
    <row r="635" customFormat="false" ht="15" hidden="false" customHeight="false" outlineLevel="0" collapsed="false">
      <c r="A635" s="0" t="s">
        <v>166</v>
      </c>
      <c r="B635" s="0" t="s">
        <v>772</v>
      </c>
      <c r="C635" s="0" t="s">
        <v>773</v>
      </c>
      <c r="F635" s="0" t="s">
        <v>774</v>
      </c>
      <c r="I635" s="0" t="s">
        <v>775</v>
      </c>
      <c r="J635" s="0" t="s">
        <v>171</v>
      </c>
      <c r="K635" s="0" t="n">
        <v>0</v>
      </c>
      <c r="L635" s="0" t="s">
        <v>172</v>
      </c>
      <c r="M635" s="0" t="n">
        <v>0</v>
      </c>
      <c r="N635" s="0" t="s">
        <v>173</v>
      </c>
      <c r="O635" s="0" t="s">
        <v>174</v>
      </c>
      <c r="P635" s="0" t="s">
        <v>174</v>
      </c>
    </row>
    <row r="636" customFormat="false" ht="15" hidden="false" customHeight="false" outlineLevel="0" collapsed="false">
      <c r="A636" s="0" t="s">
        <v>166</v>
      </c>
      <c r="B636" s="0" t="s">
        <v>776</v>
      </c>
      <c r="C636" s="0" t="s">
        <v>777</v>
      </c>
      <c r="E636" s="0" t="n">
        <v>1</v>
      </c>
      <c r="F636" s="0" t="s">
        <v>778</v>
      </c>
      <c r="G636" s="0" t="s">
        <v>772</v>
      </c>
      <c r="H636" s="0" t="s">
        <v>776</v>
      </c>
      <c r="I636" s="0" t="s">
        <v>775</v>
      </c>
      <c r="J636" s="0" t="s">
        <v>171</v>
      </c>
      <c r="K636" s="0" t="n">
        <v>0</v>
      </c>
      <c r="L636" s="0" t="s">
        <v>227</v>
      </c>
      <c r="M636" s="0" t="n">
        <v>0</v>
      </c>
      <c r="N636" s="0" t="s">
        <v>173</v>
      </c>
      <c r="O636" s="0" t="s">
        <v>174</v>
      </c>
      <c r="P636" s="0" t="s">
        <v>174</v>
      </c>
    </row>
    <row r="637" customFormat="false" ht="15" hidden="false" customHeight="false" outlineLevel="0" collapsed="false">
      <c r="A637" s="0" t="s">
        <v>166</v>
      </c>
      <c r="B637" s="0" t="s">
        <v>779</v>
      </c>
      <c r="C637" s="0" t="s">
        <v>780</v>
      </c>
      <c r="E637" s="0" t="n">
        <v>1</v>
      </c>
      <c r="F637" s="0" t="s">
        <v>781</v>
      </c>
      <c r="G637" s="0" t="s">
        <v>776</v>
      </c>
      <c r="H637" s="0" t="s">
        <v>779</v>
      </c>
      <c r="I637" s="0" t="s">
        <v>775</v>
      </c>
      <c r="J637" s="0" t="s">
        <v>171</v>
      </c>
      <c r="K637" s="0" t="n">
        <v>0</v>
      </c>
      <c r="L637" s="0" t="s">
        <v>231</v>
      </c>
      <c r="M637" s="0" t="n">
        <v>0</v>
      </c>
      <c r="N637" s="0" t="s">
        <v>173</v>
      </c>
      <c r="O637" s="0" t="s">
        <v>174</v>
      </c>
      <c r="P637" s="0" t="s">
        <v>174</v>
      </c>
    </row>
    <row r="638" customFormat="false" ht="15" hidden="false" customHeight="false" outlineLevel="0" collapsed="false">
      <c r="A638" s="0" t="s">
        <v>166</v>
      </c>
      <c r="B638" s="0" t="s">
        <v>782</v>
      </c>
      <c r="C638" s="0" t="s">
        <v>783</v>
      </c>
      <c r="E638" s="0" t="n">
        <v>2</v>
      </c>
      <c r="F638" s="0" t="s">
        <v>784</v>
      </c>
      <c r="G638" s="0" t="s">
        <v>772</v>
      </c>
      <c r="H638" s="0" t="s">
        <v>782</v>
      </c>
      <c r="I638" s="0" t="s">
        <v>775</v>
      </c>
      <c r="J638" s="0" t="s">
        <v>171</v>
      </c>
      <c r="K638" s="0" t="n">
        <v>0</v>
      </c>
      <c r="L638" s="0" t="s">
        <v>172</v>
      </c>
      <c r="M638" s="0" t="n">
        <v>0</v>
      </c>
      <c r="N638" s="0" t="s">
        <v>173</v>
      </c>
      <c r="O638" s="0" t="s">
        <v>174</v>
      </c>
      <c r="P638" s="0" t="s">
        <v>174</v>
      </c>
    </row>
    <row r="639" customFormat="false" ht="15" hidden="false" customHeight="false" outlineLevel="0" collapsed="false">
      <c r="A639" s="0" t="s">
        <v>166</v>
      </c>
      <c r="B639" s="0" t="s">
        <v>785</v>
      </c>
      <c r="C639" s="0" t="s">
        <v>786</v>
      </c>
      <c r="E639" s="0" t="n">
        <v>1</v>
      </c>
      <c r="F639" s="0" t="s">
        <v>787</v>
      </c>
      <c r="G639" s="0" t="s">
        <v>782</v>
      </c>
      <c r="H639" s="0" t="s">
        <v>785</v>
      </c>
      <c r="I639" s="0" t="s">
        <v>775</v>
      </c>
      <c r="J639" s="0" t="s">
        <v>788</v>
      </c>
      <c r="K639" s="0" t="n">
        <v>0</v>
      </c>
      <c r="L639" s="0" t="s">
        <v>172</v>
      </c>
      <c r="M639" s="0" t="n">
        <v>0</v>
      </c>
      <c r="N639" s="0" t="s">
        <v>173</v>
      </c>
      <c r="O639" s="0" t="s">
        <v>174</v>
      </c>
      <c r="P639" s="0" t="s">
        <v>174</v>
      </c>
    </row>
    <row r="640" customFormat="false" ht="15" hidden="false" customHeight="false" outlineLevel="0" collapsed="false">
      <c r="B640" s="0" t="s">
        <v>789</v>
      </c>
      <c r="C640" s="0" t="s">
        <v>790</v>
      </c>
      <c r="E640" s="0" t="n">
        <v>2</v>
      </c>
      <c r="F640" s="0" t="s">
        <v>791</v>
      </c>
      <c r="G640" s="0" t="s">
        <v>782</v>
      </c>
      <c r="H640" s="0" t="s">
        <v>789</v>
      </c>
      <c r="I640" s="0" t="s">
        <v>775</v>
      </c>
      <c r="J640" s="0" t="s">
        <v>171</v>
      </c>
      <c r="K640" s="0" t="n">
        <v>0</v>
      </c>
      <c r="L640" s="0" t="s">
        <v>172</v>
      </c>
      <c r="M640" s="0" t="n">
        <v>0</v>
      </c>
      <c r="N640" s="0" t="s">
        <v>173</v>
      </c>
      <c r="O640" s="0" t="s">
        <v>174</v>
      </c>
      <c r="P640" s="0" t="s">
        <v>174</v>
      </c>
    </row>
    <row r="641" customFormat="false" ht="15" hidden="false" customHeight="false" outlineLevel="0" collapsed="false">
      <c r="A641" s="0" t="s">
        <v>166</v>
      </c>
    </row>
    <row r="642" customFormat="false" ht="15" hidden="false" customHeight="false" outlineLevel="0" collapsed="false">
      <c r="A642" s="0" t="s">
        <v>166</v>
      </c>
      <c r="B642" s="0" t="s">
        <v>434</v>
      </c>
      <c r="C642" s="0" t="s">
        <v>435</v>
      </c>
      <c r="E642" s="0" t="n">
        <v>4</v>
      </c>
      <c r="F642" s="0" t="s">
        <v>436</v>
      </c>
      <c r="G642" s="0" t="s">
        <v>782</v>
      </c>
      <c r="H642" s="0" t="s">
        <v>437</v>
      </c>
      <c r="I642" s="0" t="s">
        <v>775</v>
      </c>
      <c r="J642" s="0" t="s">
        <v>456</v>
      </c>
      <c r="K642" s="0" t="n">
        <v>0</v>
      </c>
      <c r="L642" s="0" t="s">
        <v>172</v>
      </c>
      <c r="M642" s="0" t="n">
        <v>0</v>
      </c>
      <c r="N642" s="0" t="s">
        <v>173</v>
      </c>
      <c r="O642" s="0" t="s">
        <v>178</v>
      </c>
      <c r="P642" s="0" t="s">
        <v>174</v>
      </c>
    </row>
    <row r="643" customFormat="false" ht="15" hidden="false" customHeight="false" outlineLevel="0" collapsed="false">
      <c r="A643" s="0" t="s">
        <v>166</v>
      </c>
      <c r="B643" s="0" t="s">
        <v>254</v>
      </c>
      <c r="C643" s="0" t="s">
        <v>91</v>
      </c>
      <c r="E643" s="0" t="n">
        <v>5</v>
      </c>
      <c r="F643" s="0" t="s">
        <v>255</v>
      </c>
      <c r="G643" s="0" t="s">
        <v>782</v>
      </c>
      <c r="H643" s="0" t="s">
        <v>254</v>
      </c>
      <c r="I643" s="0" t="s">
        <v>775</v>
      </c>
      <c r="J643" s="0" t="s">
        <v>256</v>
      </c>
      <c r="K643" s="0" t="n">
        <v>0</v>
      </c>
      <c r="L643" s="0" t="s">
        <v>172</v>
      </c>
      <c r="M643" s="0" t="n">
        <v>0</v>
      </c>
      <c r="N643" s="0" t="s">
        <v>194</v>
      </c>
      <c r="O643" s="0" t="s">
        <v>178</v>
      </c>
      <c r="P643" s="0" t="s">
        <v>174</v>
      </c>
    </row>
    <row r="644" customFormat="false" ht="15" hidden="false" customHeight="false" outlineLevel="0" collapsed="false">
      <c r="A644" s="0" t="s">
        <v>166</v>
      </c>
      <c r="B644" s="0" t="s">
        <v>257</v>
      </c>
      <c r="C644" s="0" t="s">
        <v>92</v>
      </c>
      <c r="E644" s="0" t="n">
        <v>6</v>
      </c>
      <c r="F644" s="0" t="s">
        <v>258</v>
      </c>
      <c r="G644" s="0" t="s">
        <v>782</v>
      </c>
      <c r="H644" s="0" t="s">
        <v>257</v>
      </c>
      <c r="I644" s="0" t="s">
        <v>775</v>
      </c>
      <c r="J644" s="0" t="s">
        <v>256</v>
      </c>
      <c r="K644" s="0" t="n">
        <v>0</v>
      </c>
      <c r="L644" s="0" t="s">
        <v>172</v>
      </c>
      <c r="M644" s="0" t="n">
        <v>0</v>
      </c>
      <c r="N644" s="0" t="s">
        <v>194</v>
      </c>
      <c r="O644" s="0" t="s">
        <v>178</v>
      </c>
      <c r="P644" s="0" t="s">
        <v>174</v>
      </c>
    </row>
    <row r="645" customFormat="false" ht="15" hidden="false" customHeight="false" outlineLevel="0" collapsed="false">
      <c r="A645" s="0" t="s">
        <v>166</v>
      </c>
      <c r="B645" s="0" t="s">
        <v>259</v>
      </c>
      <c r="C645" s="0" t="s">
        <v>93</v>
      </c>
      <c r="E645" s="0" t="n">
        <v>7</v>
      </c>
      <c r="F645" s="0" t="s">
        <v>260</v>
      </c>
      <c r="G645" s="0" t="s">
        <v>782</v>
      </c>
      <c r="H645" s="0" t="s">
        <v>259</v>
      </c>
      <c r="I645" s="0" t="s">
        <v>775</v>
      </c>
      <c r="J645" s="0" t="s">
        <v>256</v>
      </c>
      <c r="K645" s="0" t="n">
        <v>0</v>
      </c>
      <c r="L645" s="0" t="s">
        <v>172</v>
      </c>
      <c r="M645" s="0" t="n">
        <v>0</v>
      </c>
      <c r="N645" s="0" t="s">
        <v>194</v>
      </c>
      <c r="O645" s="0" t="s">
        <v>178</v>
      </c>
      <c r="P645" s="0" t="s">
        <v>174</v>
      </c>
    </row>
    <row r="646" customFormat="false" ht="15" hidden="false" customHeight="false" outlineLevel="0" collapsed="false">
      <c r="A646" s="0" t="s">
        <v>166</v>
      </c>
      <c r="B646" s="0" t="s">
        <v>267</v>
      </c>
      <c r="C646" s="0" t="s">
        <v>268</v>
      </c>
      <c r="E646" s="0" t="n">
        <v>10</v>
      </c>
      <c r="F646" s="0" t="s">
        <v>269</v>
      </c>
      <c r="G646" s="0" t="s">
        <v>782</v>
      </c>
      <c r="H646" s="0" t="s">
        <v>267</v>
      </c>
      <c r="I646" s="0" t="s">
        <v>775</v>
      </c>
      <c r="J646" s="0" t="s">
        <v>171</v>
      </c>
      <c r="K646" s="0" t="n">
        <v>0</v>
      </c>
      <c r="L646" s="0" t="s">
        <v>172</v>
      </c>
      <c r="M646" s="0" t="n">
        <v>0</v>
      </c>
      <c r="N646" s="0" t="s">
        <v>173</v>
      </c>
      <c r="O646" s="0" t="s">
        <v>174</v>
      </c>
      <c r="P646" s="0" t="s">
        <v>174</v>
      </c>
    </row>
    <row r="647" customFormat="false" ht="15" hidden="false" customHeight="false" outlineLevel="0" collapsed="false">
      <c r="A647" s="0" t="s">
        <v>166</v>
      </c>
      <c r="B647" s="0" t="s">
        <v>270</v>
      </c>
      <c r="C647" s="0" t="s">
        <v>96</v>
      </c>
      <c r="E647" s="0" t="n">
        <v>1</v>
      </c>
      <c r="F647" s="0" t="s">
        <v>271</v>
      </c>
      <c r="G647" s="0" t="s">
        <v>267</v>
      </c>
      <c r="H647" s="0" t="s">
        <v>270</v>
      </c>
      <c r="I647" s="0" t="s">
        <v>775</v>
      </c>
      <c r="J647" s="0" t="s">
        <v>253</v>
      </c>
      <c r="K647" s="0" t="n">
        <v>0</v>
      </c>
      <c r="L647" s="0" t="s">
        <v>172</v>
      </c>
      <c r="M647" s="0" t="n">
        <v>0</v>
      </c>
      <c r="N647" s="0" t="s">
        <v>194</v>
      </c>
      <c r="O647" s="0" t="s">
        <v>178</v>
      </c>
      <c r="P647" s="0" t="s">
        <v>174</v>
      </c>
    </row>
    <row r="648" customFormat="false" ht="15" hidden="false" customHeight="false" outlineLevel="0" collapsed="false">
      <c r="A648" s="0" t="s">
        <v>166</v>
      </c>
      <c r="B648" s="0" t="s">
        <v>273</v>
      </c>
      <c r="C648" s="0" t="s">
        <v>97</v>
      </c>
      <c r="E648" s="0" t="n">
        <v>2</v>
      </c>
      <c r="F648" s="0" t="s">
        <v>274</v>
      </c>
      <c r="G648" s="0" t="s">
        <v>267</v>
      </c>
      <c r="H648" s="0" t="s">
        <v>273</v>
      </c>
      <c r="I648" s="0" t="s">
        <v>775</v>
      </c>
      <c r="J648" s="0" t="s">
        <v>253</v>
      </c>
      <c r="K648" s="0" t="n">
        <v>0</v>
      </c>
      <c r="L648" s="0" t="s">
        <v>172</v>
      </c>
      <c r="M648" s="0" t="n">
        <v>0</v>
      </c>
      <c r="N648" s="0" t="s">
        <v>194</v>
      </c>
      <c r="O648" s="0" t="s">
        <v>178</v>
      </c>
      <c r="P648" s="0" t="s">
        <v>174</v>
      </c>
    </row>
    <row r="649" customFormat="false" ht="15" hidden="false" customHeight="false" outlineLevel="0" collapsed="false">
      <c r="A649" s="0" t="s">
        <v>166</v>
      </c>
      <c r="B649" s="0" t="s">
        <v>275</v>
      </c>
      <c r="C649" s="0" t="s">
        <v>276</v>
      </c>
      <c r="E649" s="0" t="n">
        <v>3</v>
      </c>
      <c r="F649" s="0" t="s">
        <v>277</v>
      </c>
      <c r="G649" s="0" t="s">
        <v>267</v>
      </c>
      <c r="H649" s="0" t="s">
        <v>275</v>
      </c>
      <c r="I649" s="0" t="s">
        <v>775</v>
      </c>
      <c r="J649" s="0" t="s">
        <v>253</v>
      </c>
      <c r="K649" s="0" t="n">
        <v>0</v>
      </c>
      <c r="L649" s="0" t="s">
        <v>172</v>
      </c>
      <c r="M649" s="0" t="n">
        <v>0</v>
      </c>
      <c r="N649" s="0" t="s">
        <v>194</v>
      </c>
      <c r="O649" s="0" t="s">
        <v>178</v>
      </c>
      <c r="P649" s="0" t="s">
        <v>174</v>
      </c>
    </row>
    <row r="650" customFormat="false" ht="15" hidden="false" customHeight="false" outlineLevel="0" collapsed="false">
      <c r="A650" s="0" t="s">
        <v>166</v>
      </c>
      <c r="B650" s="0" t="s">
        <v>280</v>
      </c>
      <c r="C650" s="0" t="s">
        <v>100</v>
      </c>
      <c r="E650" s="0" t="n">
        <v>11</v>
      </c>
      <c r="F650" s="0" t="s">
        <v>281</v>
      </c>
      <c r="G650" s="0" t="s">
        <v>782</v>
      </c>
      <c r="H650" s="0" t="s">
        <v>280</v>
      </c>
      <c r="I650" s="0" t="s">
        <v>775</v>
      </c>
      <c r="J650" s="0" t="s">
        <v>256</v>
      </c>
      <c r="K650" s="0" t="n">
        <v>0</v>
      </c>
      <c r="L650" s="0" t="s">
        <v>172</v>
      </c>
      <c r="M650" s="0" t="n">
        <v>0</v>
      </c>
      <c r="N650" s="0" t="s">
        <v>194</v>
      </c>
      <c r="O650" s="0" t="s">
        <v>178</v>
      </c>
      <c r="P650" s="0" t="s">
        <v>174</v>
      </c>
    </row>
    <row r="651" customFormat="false" ht="15" hidden="false" customHeight="false" outlineLevel="0" collapsed="false">
      <c r="A651" s="0" t="s">
        <v>166</v>
      </c>
      <c r="B651" s="0" t="s">
        <v>289</v>
      </c>
      <c r="C651" s="0" t="s">
        <v>290</v>
      </c>
      <c r="E651" s="0" t="n">
        <v>15</v>
      </c>
      <c r="F651" s="0" t="s">
        <v>291</v>
      </c>
      <c r="G651" s="0" t="s">
        <v>782</v>
      </c>
      <c r="H651" s="0" t="s">
        <v>289</v>
      </c>
      <c r="I651" s="0" t="s">
        <v>775</v>
      </c>
      <c r="J651" s="0" t="s">
        <v>171</v>
      </c>
      <c r="K651" s="0" t="n">
        <v>0</v>
      </c>
      <c r="L651" s="0" t="s">
        <v>172</v>
      </c>
      <c r="M651" s="0" t="n">
        <v>0</v>
      </c>
      <c r="N651" s="0" t="s">
        <v>173</v>
      </c>
      <c r="O651" s="0" t="s">
        <v>174</v>
      </c>
      <c r="P651" s="0" t="s">
        <v>174</v>
      </c>
    </row>
    <row r="652" customFormat="false" ht="15" hidden="false" customHeight="false" outlineLevel="0" collapsed="false">
      <c r="A652" s="0" t="s">
        <v>166</v>
      </c>
      <c r="B652" s="0" t="s">
        <v>292</v>
      </c>
      <c r="C652" s="0" t="s">
        <v>103</v>
      </c>
      <c r="E652" s="0" t="n">
        <v>1</v>
      </c>
      <c r="F652" s="0" t="s">
        <v>293</v>
      </c>
      <c r="G652" s="0" t="s">
        <v>289</v>
      </c>
      <c r="H652" s="0" t="s">
        <v>292</v>
      </c>
      <c r="I652" s="0" t="s">
        <v>775</v>
      </c>
      <c r="J652" s="0" t="s">
        <v>256</v>
      </c>
      <c r="K652" s="0" t="n">
        <v>0</v>
      </c>
      <c r="L652" s="0" t="s">
        <v>172</v>
      </c>
      <c r="M652" s="0" t="n">
        <v>0</v>
      </c>
      <c r="N652" s="0" t="s">
        <v>194</v>
      </c>
      <c r="O652" s="0" t="s">
        <v>178</v>
      </c>
      <c r="P652" s="0" t="s">
        <v>174</v>
      </c>
    </row>
    <row r="653" customFormat="false" ht="15" hidden="false" customHeight="false" outlineLevel="0" collapsed="false">
      <c r="A653" s="0" t="s">
        <v>166</v>
      </c>
      <c r="B653" s="0" t="s">
        <v>295</v>
      </c>
      <c r="C653" s="0" t="s">
        <v>104</v>
      </c>
      <c r="E653" s="0" t="n">
        <v>2</v>
      </c>
      <c r="F653" s="0" t="s">
        <v>414</v>
      </c>
      <c r="G653" s="0" t="s">
        <v>289</v>
      </c>
      <c r="H653" s="0" t="s">
        <v>295</v>
      </c>
      <c r="I653" s="0" t="s">
        <v>775</v>
      </c>
      <c r="J653" s="0" t="s">
        <v>265</v>
      </c>
      <c r="K653" s="0" t="n">
        <v>0</v>
      </c>
      <c r="L653" s="0" t="s">
        <v>172</v>
      </c>
      <c r="M653" s="0" t="n">
        <v>0</v>
      </c>
      <c r="N653" s="0" t="s">
        <v>194</v>
      </c>
      <c r="O653" s="0" t="s">
        <v>178</v>
      </c>
      <c r="P653" s="0" t="s">
        <v>174</v>
      </c>
    </row>
    <row r="654" customFormat="false" ht="15" hidden="false" customHeight="false" outlineLevel="0" collapsed="false">
      <c r="A654" s="0" t="s">
        <v>166</v>
      </c>
      <c r="B654" s="0" t="s">
        <v>297</v>
      </c>
      <c r="C654" s="0" t="s">
        <v>298</v>
      </c>
      <c r="E654" s="0" t="n">
        <v>16</v>
      </c>
      <c r="F654" s="0" t="s">
        <v>299</v>
      </c>
      <c r="G654" s="0" t="s">
        <v>782</v>
      </c>
      <c r="H654" s="0" t="s">
        <v>297</v>
      </c>
      <c r="I654" s="0" t="s">
        <v>775</v>
      </c>
      <c r="J654" s="0" t="s">
        <v>171</v>
      </c>
      <c r="K654" s="0" t="n">
        <v>0</v>
      </c>
      <c r="L654" s="0" t="s">
        <v>172</v>
      </c>
      <c r="M654" s="0" t="n">
        <v>0</v>
      </c>
      <c r="N654" s="0" t="s">
        <v>173</v>
      </c>
      <c r="O654" s="0" t="s">
        <v>174</v>
      </c>
      <c r="P654" s="0" t="s">
        <v>174</v>
      </c>
    </row>
    <row r="655" customFormat="false" ht="15" hidden="false" customHeight="false" outlineLevel="0" collapsed="false">
      <c r="A655" s="0" t="s">
        <v>166</v>
      </c>
      <c r="B655" s="0" t="s">
        <v>300</v>
      </c>
      <c r="C655" s="0" t="s">
        <v>105</v>
      </c>
      <c r="E655" s="0" t="n">
        <v>1</v>
      </c>
      <c r="F655" s="0" t="s">
        <v>301</v>
      </c>
      <c r="G655" s="0" t="s">
        <v>297</v>
      </c>
      <c r="H655" s="0" t="s">
        <v>300</v>
      </c>
      <c r="I655" s="0" t="s">
        <v>775</v>
      </c>
      <c r="J655" s="0" t="s">
        <v>256</v>
      </c>
      <c r="K655" s="0" t="n">
        <v>0</v>
      </c>
      <c r="L655" s="0" t="s">
        <v>172</v>
      </c>
      <c r="M655" s="0" t="n">
        <v>0</v>
      </c>
      <c r="N655" s="0" t="s">
        <v>194</v>
      </c>
      <c r="O655" s="0" t="s">
        <v>178</v>
      </c>
      <c r="P655" s="0" t="s">
        <v>174</v>
      </c>
    </row>
    <row r="656" customFormat="false" ht="15" hidden="false" customHeight="false" outlineLevel="0" collapsed="false">
      <c r="A656" s="0" t="s">
        <v>166</v>
      </c>
      <c r="B656" s="0" t="s">
        <v>302</v>
      </c>
      <c r="C656" s="0" t="s">
        <v>106</v>
      </c>
      <c r="E656" s="0" t="n">
        <v>2</v>
      </c>
      <c r="F656" s="0" t="s">
        <v>303</v>
      </c>
      <c r="G656" s="0" t="s">
        <v>297</v>
      </c>
      <c r="H656" s="0" t="s">
        <v>302</v>
      </c>
      <c r="I656" s="0" t="s">
        <v>775</v>
      </c>
      <c r="J656" s="0" t="s">
        <v>265</v>
      </c>
      <c r="K656" s="0" t="n">
        <v>0</v>
      </c>
      <c r="L656" s="0" t="s">
        <v>172</v>
      </c>
      <c r="M656" s="0" t="n">
        <v>0</v>
      </c>
      <c r="N656" s="0" t="s">
        <v>194</v>
      </c>
      <c r="O656" s="0" t="s">
        <v>178</v>
      </c>
      <c r="P656" s="0" t="s">
        <v>174</v>
      </c>
    </row>
    <row r="657" customFormat="false" ht="15" hidden="false" customHeight="false" outlineLevel="0" collapsed="false">
      <c r="A657" s="0" t="s">
        <v>166</v>
      </c>
      <c r="B657" s="0" t="s">
        <v>305</v>
      </c>
      <c r="C657" s="0" t="s">
        <v>107</v>
      </c>
      <c r="E657" s="0" t="n">
        <v>17</v>
      </c>
      <c r="F657" s="0" t="s">
        <v>306</v>
      </c>
      <c r="G657" s="0" t="s">
        <v>782</v>
      </c>
      <c r="H657" s="0" t="s">
        <v>305</v>
      </c>
      <c r="I657" s="0" t="s">
        <v>775</v>
      </c>
      <c r="J657" s="0" t="s">
        <v>256</v>
      </c>
      <c r="K657" s="0" t="n">
        <v>0</v>
      </c>
      <c r="L657" s="0" t="s">
        <v>172</v>
      </c>
      <c r="M657" s="0" t="n">
        <v>0</v>
      </c>
      <c r="N657" s="0" t="s">
        <v>194</v>
      </c>
      <c r="O657" s="0" t="s">
        <v>178</v>
      </c>
      <c r="P657" s="0" t="s">
        <v>174</v>
      </c>
    </row>
    <row r="658" customFormat="false" ht="15" hidden="false" customHeight="false" outlineLevel="0" collapsed="false">
      <c r="A658" s="0" t="s">
        <v>166</v>
      </c>
      <c r="B658" s="0" t="s">
        <v>792</v>
      </c>
      <c r="C658" s="0" t="s">
        <v>793</v>
      </c>
      <c r="F658" s="0" t="s">
        <v>794</v>
      </c>
      <c r="I658" s="0" t="s">
        <v>795</v>
      </c>
      <c r="J658" s="0" t="s">
        <v>171</v>
      </c>
      <c r="K658" s="0" t="n">
        <v>0</v>
      </c>
      <c r="L658" s="0" t="s">
        <v>172</v>
      </c>
      <c r="M658" s="0" t="n">
        <v>0</v>
      </c>
      <c r="N658" s="0" t="s">
        <v>173</v>
      </c>
      <c r="O658" s="0" t="s">
        <v>174</v>
      </c>
      <c r="P658" s="0" t="s">
        <v>174</v>
      </c>
    </row>
    <row r="659" customFormat="false" ht="15" hidden="false" customHeight="false" outlineLevel="0" collapsed="false">
      <c r="A659" s="0" t="s">
        <v>166</v>
      </c>
      <c r="B659" s="0" t="s">
        <v>796</v>
      </c>
      <c r="C659" s="0" t="s">
        <v>797</v>
      </c>
      <c r="E659" s="0" t="n">
        <v>1</v>
      </c>
      <c r="F659" s="0" t="s">
        <v>798</v>
      </c>
      <c r="G659" s="0" t="s">
        <v>792</v>
      </c>
      <c r="H659" s="0" t="s">
        <v>796</v>
      </c>
      <c r="I659" s="0" t="s">
        <v>795</v>
      </c>
      <c r="J659" s="0" t="s">
        <v>171</v>
      </c>
      <c r="K659" s="0" t="n">
        <v>0</v>
      </c>
      <c r="L659" s="0" t="s">
        <v>227</v>
      </c>
      <c r="M659" s="0" t="n">
        <v>0</v>
      </c>
      <c r="N659" s="0" t="s">
        <v>173</v>
      </c>
      <c r="O659" s="0" t="s">
        <v>174</v>
      </c>
      <c r="P659" s="0" t="s">
        <v>174</v>
      </c>
    </row>
    <row r="660" customFormat="false" ht="15" hidden="false" customHeight="false" outlineLevel="0" collapsed="false">
      <c r="A660" s="0" t="s">
        <v>166</v>
      </c>
      <c r="B660" s="0" t="s">
        <v>799</v>
      </c>
      <c r="C660" s="0" t="s">
        <v>800</v>
      </c>
      <c r="E660" s="0" t="n">
        <v>1</v>
      </c>
      <c r="F660" s="0" t="s">
        <v>801</v>
      </c>
      <c r="G660" s="0" t="s">
        <v>796</v>
      </c>
      <c r="H660" s="0" t="s">
        <v>799</v>
      </c>
      <c r="I660" s="0" t="s">
        <v>795</v>
      </c>
      <c r="J660" s="0" t="s">
        <v>171</v>
      </c>
      <c r="K660" s="0" t="n">
        <v>0</v>
      </c>
      <c r="L660" s="0" t="s">
        <v>231</v>
      </c>
      <c r="M660" s="0" t="n">
        <v>0</v>
      </c>
      <c r="N660" s="0" t="s">
        <v>173</v>
      </c>
      <c r="O660" s="0" t="s">
        <v>174</v>
      </c>
      <c r="P660" s="0" t="s">
        <v>174</v>
      </c>
    </row>
    <row r="661" customFormat="false" ht="15" hidden="false" customHeight="false" outlineLevel="0" collapsed="false">
      <c r="B661" s="0" t="s">
        <v>802</v>
      </c>
      <c r="C661" s="0" t="s">
        <v>803</v>
      </c>
      <c r="E661" s="0" t="n">
        <v>1</v>
      </c>
      <c r="F661" s="0" t="s">
        <v>804</v>
      </c>
      <c r="G661" s="0" t="s">
        <v>796</v>
      </c>
      <c r="H661" s="0" t="s">
        <v>802</v>
      </c>
      <c r="I661" s="0" t="s">
        <v>795</v>
      </c>
      <c r="J661" s="0" t="s">
        <v>171</v>
      </c>
      <c r="K661" s="0" t="n">
        <v>0</v>
      </c>
      <c r="L661" s="0" t="s">
        <v>172</v>
      </c>
      <c r="M661" s="0" t="n">
        <v>0</v>
      </c>
      <c r="N661" s="0" t="s">
        <v>173</v>
      </c>
      <c r="O661" s="0" t="s">
        <v>174</v>
      </c>
      <c r="P661" s="0" t="s">
        <v>174</v>
      </c>
    </row>
    <row r="662" customFormat="false" ht="15" hidden="false" customHeight="false" outlineLevel="0" collapsed="false">
      <c r="A662" s="0" t="s">
        <v>166</v>
      </c>
    </row>
    <row r="663" customFormat="false" ht="15" hidden="false" customHeight="false" outlineLevel="0" collapsed="false">
      <c r="A663" s="0" t="s">
        <v>166</v>
      </c>
      <c r="B663" s="0" t="s">
        <v>434</v>
      </c>
      <c r="C663" s="0" t="s">
        <v>435</v>
      </c>
      <c r="E663" s="0" t="n">
        <v>2</v>
      </c>
      <c r="F663" s="0" t="s">
        <v>436</v>
      </c>
      <c r="G663" s="0" t="s">
        <v>802</v>
      </c>
      <c r="H663" s="0" t="s">
        <v>437</v>
      </c>
      <c r="I663" s="0" t="s">
        <v>795</v>
      </c>
      <c r="J663" s="0" t="s">
        <v>456</v>
      </c>
      <c r="K663" s="0" t="n">
        <v>0</v>
      </c>
      <c r="L663" s="0" t="s">
        <v>172</v>
      </c>
      <c r="M663" s="0" t="n">
        <v>0</v>
      </c>
      <c r="N663" s="0" t="s">
        <v>173</v>
      </c>
      <c r="O663" s="0" t="s">
        <v>178</v>
      </c>
      <c r="P663" s="0" t="s">
        <v>174</v>
      </c>
    </row>
    <row r="664" customFormat="false" ht="15" hidden="false" customHeight="false" outlineLevel="0" collapsed="false">
      <c r="A664" s="0" t="s">
        <v>166</v>
      </c>
      <c r="B664" s="0" t="s">
        <v>254</v>
      </c>
      <c r="C664" s="0" t="s">
        <v>91</v>
      </c>
      <c r="E664" s="0" t="n">
        <v>3</v>
      </c>
      <c r="F664" s="0" t="s">
        <v>255</v>
      </c>
      <c r="G664" s="0" t="s">
        <v>802</v>
      </c>
      <c r="H664" s="0" t="s">
        <v>254</v>
      </c>
      <c r="I664" s="0" t="s">
        <v>795</v>
      </c>
      <c r="J664" s="0" t="s">
        <v>256</v>
      </c>
      <c r="K664" s="0" t="n">
        <v>0</v>
      </c>
      <c r="L664" s="0" t="s">
        <v>172</v>
      </c>
      <c r="M664" s="0" t="n">
        <v>0</v>
      </c>
      <c r="N664" s="0" t="s">
        <v>194</v>
      </c>
      <c r="O664" s="0" t="s">
        <v>178</v>
      </c>
      <c r="P664" s="0" t="s">
        <v>174</v>
      </c>
    </row>
    <row r="665" customFormat="false" ht="15" hidden="false" customHeight="false" outlineLevel="0" collapsed="false">
      <c r="A665" s="0" t="s">
        <v>166</v>
      </c>
      <c r="B665" s="0" t="s">
        <v>257</v>
      </c>
      <c r="C665" s="0" t="s">
        <v>92</v>
      </c>
      <c r="E665" s="0" t="n">
        <v>4</v>
      </c>
      <c r="F665" s="0" t="s">
        <v>258</v>
      </c>
      <c r="G665" s="0" t="s">
        <v>802</v>
      </c>
      <c r="H665" s="0" t="s">
        <v>257</v>
      </c>
      <c r="I665" s="0" t="s">
        <v>795</v>
      </c>
      <c r="J665" s="0" t="s">
        <v>256</v>
      </c>
      <c r="K665" s="0" t="n">
        <v>0</v>
      </c>
      <c r="L665" s="0" t="s">
        <v>172</v>
      </c>
      <c r="M665" s="0" t="n">
        <v>0</v>
      </c>
      <c r="N665" s="0" t="s">
        <v>194</v>
      </c>
      <c r="O665" s="0" t="s">
        <v>178</v>
      </c>
      <c r="P665" s="0" t="s">
        <v>174</v>
      </c>
    </row>
    <row r="666" customFormat="false" ht="15" hidden="false" customHeight="false" outlineLevel="0" collapsed="false">
      <c r="A666" s="0" t="s">
        <v>166</v>
      </c>
      <c r="B666" s="0" t="s">
        <v>259</v>
      </c>
      <c r="C666" s="0" t="s">
        <v>93</v>
      </c>
      <c r="E666" s="0" t="n">
        <v>5</v>
      </c>
      <c r="F666" s="0" t="s">
        <v>260</v>
      </c>
      <c r="G666" s="0" t="s">
        <v>802</v>
      </c>
      <c r="H666" s="0" t="s">
        <v>259</v>
      </c>
      <c r="I666" s="0" t="s">
        <v>795</v>
      </c>
      <c r="J666" s="0" t="s">
        <v>256</v>
      </c>
      <c r="K666" s="0" t="n">
        <v>0</v>
      </c>
      <c r="L666" s="0" t="s">
        <v>172</v>
      </c>
      <c r="M666" s="0" t="n">
        <v>0</v>
      </c>
      <c r="N666" s="0" t="s">
        <v>194</v>
      </c>
      <c r="O666" s="0" t="s">
        <v>178</v>
      </c>
      <c r="P666" s="0" t="s">
        <v>174</v>
      </c>
    </row>
    <row r="667" customFormat="false" ht="15" hidden="false" customHeight="false" outlineLevel="0" collapsed="false">
      <c r="A667" s="0" t="s">
        <v>166</v>
      </c>
      <c r="B667" s="0" t="s">
        <v>267</v>
      </c>
      <c r="C667" s="0" t="s">
        <v>268</v>
      </c>
      <c r="E667" s="0" t="n">
        <v>8</v>
      </c>
      <c r="F667" s="0" t="s">
        <v>269</v>
      </c>
      <c r="G667" s="0" t="s">
        <v>802</v>
      </c>
      <c r="H667" s="0" t="s">
        <v>267</v>
      </c>
      <c r="I667" s="0" t="s">
        <v>795</v>
      </c>
      <c r="J667" s="0" t="s">
        <v>171</v>
      </c>
      <c r="K667" s="0" t="n">
        <v>0</v>
      </c>
      <c r="L667" s="0" t="s">
        <v>172</v>
      </c>
      <c r="M667" s="0" t="n">
        <v>0</v>
      </c>
      <c r="N667" s="0" t="s">
        <v>173</v>
      </c>
      <c r="O667" s="0" t="s">
        <v>174</v>
      </c>
      <c r="P667" s="0" t="s">
        <v>174</v>
      </c>
    </row>
    <row r="668" customFormat="false" ht="15" hidden="false" customHeight="false" outlineLevel="0" collapsed="false">
      <c r="A668" s="0" t="s">
        <v>166</v>
      </c>
      <c r="B668" s="0" t="s">
        <v>270</v>
      </c>
      <c r="C668" s="0" t="s">
        <v>96</v>
      </c>
      <c r="E668" s="0" t="n">
        <v>1</v>
      </c>
      <c r="F668" s="0" t="s">
        <v>271</v>
      </c>
      <c r="G668" s="0" t="s">
        <v>267</v>
      </c>
      <c r="H668" s="0" t="s">
        <v>270</v>
      </c>
      <c r="I668" s="0" t="s">
        <v>795</v>
      </c>
      <c r="J668" s="0" t="s">
        <v>253</v>
      </c>
      <c r="K668" s="0" t="n">
        <v>0</v>
      </c>
      <c r="L668" s="0" t="s">
        <v>172</v>
      </c>
      <c r="M668" s="0" t="n">
        <v>0</v>
      </c>
      <c r="N668" s="0" t="s">
        <v>194</v>
      </c>
      <c r="O668" s="0" t="s">
        <v>178</v>
      </c>
      <c r="P668" s="0" t="s">
        <v>174</v>
      </c>
    </row>
    <row r="669" customFormat="false" ht="15" hidden="false" customHeight="false" outlineLevel="0" collapsed="false">
      <c r="A669" s="0" t="s">
        <v>166</v>
      </c>
      <c r="B669" s="0" t="s">
        <v>273</v>
      </c>
      <c r="C669" s="0" t="s">
        <v>97</v>
      </c>
      <c r="E669" s="0" t="n">
        <v>2</v>
      </c>
      <c r="F669" s="0" t="s">
        <v>274</v>
      </c>
      <c r="G669" s="0" t="s">
        <v>267</v>
      </c>
      <c r="H669" s="0" t="s">
        <v>273</v>
      </c>
      <c r="I669" s="0" t="s">
        <v>795</v>
      </c>
      <c r="J669" s="0" t="s">
        <v>253</v>
      </c>
      <c r="K669" s="0" t="n">
        <v>0</v>
      </c>
      <c r="L669" s="0" t="s">
        <v>172</v>
      </c>
      <c r="M669" s="0" t="n">
        <v>0</v>
      </c>
      <c r="N669" s="0" t="s">
        <v>194</v>
      </c>
      <c r="O669" s="0" t="s">
        <v>178</v>
      </c>
      <c r="P669" s="0" t="s">
        <v>174</v>
      </c>
    </row>
    <row r="670" customFormat="false" ht="15" hidden="false" customHeight="false" outlineLevel="0" collapsed="false">
      <c r="A670" s="0" t="s">
        <v>166</v>
      </c>
      <c r="B670" s="0" t="s">
        <v>275</v>
      </c>
      <c r="C670" s="0" t="s">
        <v>276</v>
      </c>
      <c r="E670" s="0" t="n">
        <v>3</v>
      </c>
      <c r="F670" s="0" t="s">
        <v>277</v>
      </c>
      <c r="G670" s="0" t="s">
        <v>267</v>
      </c>
      <c r="H670" s="0" t="s">
        <v>275</v>
      </c>
      <c r="I670" s="0" t="s">
        <v>795</v>
      </c>
      <c r="J670" s="0" t="s">
        <v>253</v>
      </c>
      <c r="K670" s="0" t="n">
        <v>0</v>
      </c>
      <c r="L670" s="0" t="s">
        <v>172</v>
      </c>
      <c r="M670" s="0" t="n">
        <v>0</v>
      </c>
      <c r="N670" s="0" t="s">
        <v>194</v>
      </c>
      <c r="O670" s="0" t="s">
        <v>178</v>
      </c>
      <c r="P670" s="0" t="s">
        <v>174</v>
      </c>
    </row>
    <row r="671" customFormat="false" ht="15" hidden="false" customHeight="false" outlineLevel="0" collapsed="false">
      <c r="A671" s="0" t="s">
        <v>166</v>
      </c>
      <c r="B671" s="0" t="s">
        <v>280</v>
      </c>
      <c r="C671" s="0" t="s">
        <v>100</v>
      </c>
      <c r="E671" s="0" t="n">
        <v>9</v>
      </c>
      <c r="F671" s="0" t="s">
        <v>281</v>
      </c>
      <c r="G671" s="0" t="s">
        <v>802</v>
      </c>
      <c r="H671" s="0" t="s">
        <v>280</v>
      </c>
      <c r="I671" s="0" t="s">
        <v>795</v>
      </c>
      <c r="J671" s="0" t="s">
        <v>256</v>
      </c>
      <c r="K671" s="0" t="n">
        <v>0</v>
      </c>
      <c r="L671" s="0" t="s">
        <v>172</v>
      </c>
      <c r="M671" s="0" t="n">
        <v>0</v>
      </c>
      <c r="N671" s="0" t="s">
        <v>194</v>
      </c>
      <c r="O671" s="0" t="s">
        <v>178</v>
      </c>
      <c r="P671" s="0" t="s">
        <v>174</v>
      </c>
    </row>
    <row r="672" customFormat="false" ht="15" hidden="false" customHeight="false" outlineLevel="0" collapsed="false">
      <c r="A672" s="0" t="s">
        <v>166</v>
      </c>
      <c r="B672" s="0" t="s">
        <v>289</v>
      </c>
      <c r="C672" s="0" t="s">
        <v>290</v>
      </c>
      <c r="E672" s="0" t="n">
        <v>13</v>
      </c>
      <c r="F672" s="0" t="s">
        <v>291</v>
      </c>
      <c r="G672" s="0" t="s">
        <v>802</v>
      </c>
      <c r="H672" s="0" t="s">
        <v>289</v>
      </c>
      <c r="I672" s="0" t="s">
        <v>795</v>
      </c>
      <c r="J672" s="0" t="s">
        <v>171</v>
      </c>
      <c r="K672" s="0" t="n">
        <v>0</v>
      </c>
      <c r="L672" s="0" t="s">
        <v>172</v>
      </c>
      <c r="M672" s="0" t="n">
        <v>0</v>
      </c>
      <c r="N672" s="0" t="s">
        <v>173</v>
      </c>
      <c r="O672" s="0" t="s">
        <v>174</v>
      </c>
      <c r="P672" s="0" t="s">
        <v>174</v>
      </c>
    </row>
    <row r="673" customFormat="false" ht="15" hidden="false" customHeight="false" outlineLevel="0" collapsed="false">
      <c r="A673" s="0" t="s">
        <v>166</v>
      </c>
      <c r="B673" s="0" t="s">
        <v>292</v>
      </c>
      <c r="C673" s="0" t="s">
        <v>103</v>
      </c>
      <c r="E673" s="0" t="n">
        <v>1</v>
      </c>
      <c r="F673" s="0" t="s">
        <v>293</v>
      </c>
      <c r="G673" s="0" t="s">
        <v>289</v>
      </c>
      <c r="H673" s="0" t="s">
        <v>292</v>
      </c>
      <c r="I673" s="0" t="s">
        <v>795</v>
      </c>
      <c r="J673" s="0" t="s">
        <v>256</v>
      </c>
      <c r="K673" s="0" t="n">
        <v>0</v>
      </c>
      <c r="L673" s="0" t="s">
        <v>172</v>
      </c>
      <c r="M673" s="0" t="n">
        <v>0</v>
      </c>
      <c r="N673" s="0" t="s">
        <v>194</v>
      </c>
      <c r="O673" s="0" t="s">
        <v>178</v>
      </c>
      <c r="P673" s="0" t="s">
        <v>174</v>
      </c>
    </row>
    <row r="674" customFormat="false" ht="15" hidden="false" customHeight="false" outlineLevel="0" collapsed="false">
      <c r="A674" s="0" t="s">
        <v>166</v>
      </c>
      <c r="B674" s="0" t="s">
        <v>295</v>
      </c>
      <c r="C674" s="0" t="s">
        <v>104</v>
      </c>
      <c r="E674" s="0" t="n">
        <v>2</v>
      </c>
      <c r="F674" s="0" t="s">
        <v>414</v>
      </c>
      <c r="G674" s="0" t="s">
        <v>289</v>
      </c>
      <c r="H674" s="0" t="s">
        <v>295</v>
      </c>
      <c r="I674" s="0" t="s">
        <v>795</v>
      </c>
      <c r="J674" s="0" t="s">
        <v>265</v>
      </c>
      <c r="K674" s="0" t="n">
        <v>0</v>
      </c>
      <c r="L674" s="0" t="s">
        <v>172</v>
      </c>
      <c r="M674" s="0" t="n">
        <v>0</v>
      </c>
      <c r="N674" s="0" t="s">
        <v>194</v>
      </c>
      <c r="O674" s="0" t="s">
        <v>178</v>
      </c>
      <c r="P674" s="0" t="s">
        <v>174</v>
      </c>
    </row>
    <row r="675" customFormat="false" ht="15" hidden="false" customHeight="false" outlineLevel="0" collapsed="false">
      <c r="A675" s="0" t="s">
        <v>166</v>
      </c>
      <c r="B675" s="0" t="s">
        <v>297</v>
      </c>
      <c r="C675" s="0" t="s">
        <v>298</v>
      </c>
      <c r="E675" s="0" t="n">
        <v>14</v>
      </c>
      <c r="F675" s="0" t="s">
        <v>299</v>
      </c>
      <c r="G675" s="0" t="s">
        <v>802</v>
      </c>
      <c r="H675" s="0" t="s">
        <v>297</v>
      </c>
      <c r="I675" s="0" t="s">
        <v>795</v>
      </c>
      <c r="J675" s="0" t="s">
        <v>171</v>
      </c>
      <c r="K675" s="0" t="n">
        <v>0</v>
      </c>
      <c r="L675" s="0" t="s">
        <v>172</v>
      </c>
      <c r="M675" s="0" t="n">
        <v>0</v>
      </c>
      <c r="N675" s="0" t="s">
        <v>173</v>
      </c>
      <c r="O675" s="0" t="s">
        <v>174</v>
      </c>
      <c r="P675" s="0" t="s">
        <v>174</v>
      </c>
    </row>
    <row r="676" customFormat="false" ht="15" hidden="false" customHeight="false" outlineLevel="0" collapsed="false">
      <c r="A676" s="0" t="s">
        <v>166</v>
      </c>
      <c r="B676" s="0" t="s">
        <v>300</v>
      </c>
      <c r="C676" s="0" t="s">
        <v>105</v>
      </c>
      <c r="E676" s="0" t="n">
        <v>1</v>
      </c>
      <c r="F676" s="0" t="s">
        <v>301</v>
      </c>
      <c r="G676" s="0" t="s">
        <v>297</v>
      </c>
      <c r="H676" s="0" t="s">
        <v>300</v>
      </c>
      <c r="I676" s="0" t="s">
        <v>795</v>
      </c>
      <c r="J676" s="0" t="s">
        <v>256</v>
      </c>
      <c r="K676" s="0" t="n">
        <v>0</v>
      </c>
      <c r="L676" s="0" t="s">
        <v>172</v>
      </c>
      <c r="M676" s="0" t="n">
        <v>0</v>
      </c>
      <c r="N676" s="0" t="s">
        <v>194</v>
      </c>
      <c r="O676" s="0" t="s">
        <v>178</v>
      </c>
      <c r="P676" s="0" t="s">
        <v>174</v>
      </c>
    </row>
    <row r="677" customFormat="false" ht="15" hidden="false" customHeight="false" outlineLevel="0" collapsed="false">
      <c r="A677" s="0" t="s">
        <v>166</v>
      </c>
      <c r="B677" s="0" t="s">
        <v>302</v>
      </c>
      <c r="C677" s="0" t="s">
        <v>106</v>
      </c>
      <c r="E677" s="0" t="n">
        <v>2</v>
      </c>
      <c r="F677" s="0" t="s">
        <v>303</v>
      </c>
      <c r="G677" s="0" t="s">
        <v>297</v>
      </c>
      <c r="H677" s="0" t="s">
        <v>302</v>
      </c>
      <c r="I677" s="0" t="s">
        <v>795</v>
      </c>
      <c r="J677" s="0" t="s">
        <v>265</v>
      </c>
      <c r="K677" s="0" t="n">
        <v>0</v>
      </c>
      <c r="L677" s="0" t="s">
        <v>172</v>
      </c>
      <c r="M677" s="0" t="n">
        <v>0</v>
      </c>
      <c r="N677" s="0" t="s">
        <v>194</v>
      </c>
      <c r="O677" s="0" t="s">
        <v>178</v>
      </c>
      <c r="P677" s="0" t="s">
        <v>174</v>
      </c>
    </row>
    <row r="678" customFormat="false" ht="15" hidden="false" customHeight="false" outlineLevel="0" collapsed="false">
      <c r="A678" s="0" t="s">
        <v>166</v>
      </c>
      <c r="B678" s="0" t="s">
        <v>305</v>
      </c>
      <c r="C678" s="0" t="s">
        <v>107</v>
      </c>
      <c r="E678" s="0" t="n">
        <v>15</v>
      </c>
      <c r="F678" s="0" t="s">
        <v>306</v>
      </c>
      <c r="G678" s="0" t="s">
        <v>802</v>
      </c>
      <c r="H678" s="0" t="s">
        <v>305</v>
      </c>
      <c r="I678" s="0" t="s">
        <v>795</v>
      </c>
      <c r="J678" s="0" t="s">
        <v>256</v>
      </c>
      <c r="K678" s="0" t="n">
        <v>0</v>
      </c>
      <c r="L678" s="0" t="s">
        <v>172</v>
      </c>
      <c r="M678" s="0" t="n">
        <v>0</v>
      </c>
      <c r="N678" s="0" t="s">
        <v>194</v>
      </c>
      <c r="O678" s="0" t="s">
        <v>178</v>
      </c>
      <c r="P678" s="0" t="s">
        <v>174</v>
      </c>
    </row>
    <row r="679" customFormat="false" ht="15" hidden="false" customHeight="false" outlineLevel="0" collapsed="false">
      <c r="A679" s="0" t="s">
        <v>166</v>
      </c>
      <c r="B679" s="0" t="s">
        <v>805</v>
      </c>
      <c r="C679" s="0" t="s">
        <v>806</v>
      </c>
      <c r="F679" s="0" t="s">
        <v>807</v>
      </c>
      <c r="I679" s="0" t="s">
        <v>808</v>
      </c>
      <c r="J679" s="0" t="s">
        <v>171</v>
      </c>
      <c r="K679" s="0" t="n">
        <v>0</v>
      </c>
      <c r="L679" s="0" t="s">
        <v>172</v>
      </c>
      <c r="M679" s="0" t="n">
        <v>0</v>
      </c>
      <c r="N679" s="0" t="s">
        <v>173</v>
      </c>
      <c r="O679" s="0" t="s">
        <v>174</v>
      </c>
      <c r="P679" s="0" t="s">
        <v>174</v>
      </c>
    </row>
    <row r="680" customFormat="false" ht="15" hidden="false" customHeight="false" outlineLevel="0" collapsed="false">
      <c r="A680" s="0" t="s">
        <v>166</v>
      </c>
      <c r="B680" s="0" t="s">
        <v>809</v>
      </c>
      <c r="C680" s="0" t="s">
        <v>810</v>
      </c>
      <c r="E680" s="0" t="n">
        <v>1</v>
      </c>
      <c r="F680" s="0" t="s">
        <v>811</v>
      </c>
      <c r="G680" s="0" t="s">
        <v>805</v>
      </c>
      <c r="H680" s="0" t="s">
        <v>809</v>
      </c>
      <c r="I680" s="0" t="s">
        <v>808</v>
      </c>
      <c r="J680" s="0" t="s">
        <v>171</v>
      </c>
      <c r="K680" s="0" t="n">
        <v>0</v>
      </c>
      <c r="L680" s="0" t="s">
        <v>227</v>
      </c>
      <c r="M680" s="0" t="n">
        <v>0</v>
      </c>
      <c r="N680" s="0" t="s">
        <v>173</v>
      </c>
      <c r="O680" s="0" t="s">
        <v>174</v>
      </c>
      <c r="P680" s="0" t="s">
        <v>174</v>
      </c>
    </row>
    <row r="681" customFormat="false" ht="15" hidden="false" customHeight="false" outlineLevel="0" collapsed="false">
      <c r="A681" s="0" t="s">
        <v>166</v>
      </c>
      <c r="B681" s="0" t="s">
        <v>812</v>
      </c>
      <c r="C681" s="0" t="s">
        <v>813</v>
      </c>
      <c r="E681" s="0" t="n">
        <v>1</v>
      </c>
      <c r="F681" s="0" t="s">
        <v>814</v>
      </c>
      <c r="G681" s="0" t="s">
        <v>809</v>
      </c>
      <c r="H681" s="0" t="s">
        <v>812</v>
      </c>
      <c r="I681" s="0" t="s">
        <v>808</v>
      </c>
      <c r="J681" s="0" t="s">
        <v>171</v>
      </c>
      <c r="K681" s="0" t="n">
        <v>0</v>
      </c>
      <c r="L681" s="0" t="s">
        <v>231</v>
      </c>
      <c r="M681" s="0" t="n">
        <v>0</v>
      </c>
      <c r="N681" s="0" t="s">
        <v>173</v>
      </c>
      <c r="O681" s="0" t="s">
        <v>174</v>
      </c>
      <c r="P681" s="0" t="s">
        <v>174</v>
      </c>
    </row>
    <row r="682" customFormat="false" ht="15" hidden="false" customHeight="false" outlineLevel="0" collapsed="false">
      <c r="A682" s="0" t="s">
        <v>166</v>
      </c>
      <c r="B682" s="0" t="s">
        <v>815</v>
      </c>
      <c r="C682" s="0" t="s">
        <v>816</v>
      </c>
      <c r="E682" s="0" t="n">
        <v>2</v>
      </c>
      <c r="F682" s="0" t="s">
        <v>817</v>
      </c>
      <c r="G682" s="0" t="s">
        <v>805</v>
      </c>
      <c r="H682" s="0" t="s">
        <v>815</v>
      </c>
      <c r="I682" s="0" t="s">
        <v>808</v>
      </c>
      <c r="J682" s="0" t="s">
        <v>171</v>
      </c>
      <c r="K682" s="0" t="n">
        <v>0</v>
      </c>
      <c r="L682" s="0" t="s">
        <v>172</v>
      </c>
      <c r="M682" s="0" t="n">
        <v>0</v>
      </c>
      <c r="N682" s="0" t="s">
        <v>173</v>
      </c>
      <c r="O682" s="0" t="s">
        <v>174</v>
      </c>
      <c r="P682" s="0" t="s">
        <v>174</v>
      </c>
    </row>
    <row r="683" customFormat="false" ht="15" hidden="false" customHeight="false" outlineLevel="0" collapsed="false">
      <c r="A683" s="0" t="s">
        <v>166</v>
      </c>
      <c r="B683" s="0" t="s">
        <v>251</v>
      </c>
      <c r="C683" s="0" t="s">
        <v>90</v>
      </c>
      <c r="E683" s="0" t="n">
        <v>1</v>
      </c>
      <c r="F683" s="0" t="s">
        <v>252</v>
      </c>
      <c r="G683" s="0" t="s">
        <v>815</v>
      </c>
      <c r="H683" s="0" t="s">
        <v>251</v>
      </c>
      <c r="I683" s="0" t="s">
        <v>808</v>
      </c>
      <c r="J683" s="0" t="s">
        <v>253</v>
      </c>
      <c r="K683" s="0" t="n">
        <v>0</v>
      </c>
      <c r="L683" s="0" t="s">
        <v>172</v>
      </c>
      <c r="M683" s="0" t="n">
        <v>0</v>
      </c>
      <c r="N683" s="0" t="s">
        <v>194</v>
      </c>
      <c r="O683" s="0" t="s">
        <v>178</v>
      </c>
      <c r="P683" s="0" t="s">
        <v>174</v>
      </c>
    </row>
    <row r="684" customFormat="false" ht="15" hidden="false" customHeight="false" outlineLevel="0" collapsed="false">
      <c r="A684" s="0" t="s">
        <v>166</v>
      </c>
      <c r="B684" s="0" t="s">
        <v>818</v>
      </c>
      <c r="C684" s="0" t="s">
        <v>819</v>
      </c>
      <c r="E684" s="0" t="n">
        <v>2</v>
      </c>
      <c r="F684" s="0" t="s">
        <v>820</v>
      </c>
      <c r="G684" s="0" t="s">
        <v>815</v>
      </c>
      <c r="H684" s="0" t="s">
        <v>818</v>
      </c>
      <c r="I684" s="0" t="s">
        <v>808</v>
      </c>
      <c r="J684" s="0" t="s">
        <v>256</v>
      </c>
      <c r="K684" s="0" t="n">
        <v>0</v>
      </c>
      <c r="L684" s="0" t="s">
        <v>172</v>
      </c>
      <c r="M684" s="0" t="n">
        <v>0</v>
      </c>
      <c r="N684" s="0" t="s">
        <v>194</v>
      </c>
      <c r="O684" s="0" t="s">
        <v>178</v>
      </c>
      <c r="P684" s="0" t="s">
        <v>174</v>
      </c>
    </row>
    <row r="685" customFormat="false" ht="15" hidden="false" customHeight="false" outlineLevel="0" collapsed="false">
      <c r="A685" s="0" t="s">
        <v>166</v>
      </c>
      <c r="B685" s="0" t="s">
        <v>821</v>
      </c>
      <c r="C685" s="0" t="s">
        <v>822</v>
      </c>
      <c r="E685" s="0" t="n">
        <v>3</v>
      </c>
      <c r="F685" s="0" t="s">
        <v>823</v>
      </c>
      <c r="G685" s="0" t="s">
        <v>815</v>
      </c>
      <c r="H685" s="0" t="s">
        <v>821</v>
      </c>
      <c r="I685" s="0" t="s">
        <v>808</v>
      </c>
      <c r="J685" s="0" t="s">
        <v>253</v>
      </c>
      <c r="K685" s="0" t="n">
        <v>0</v>
      </c>
      <c r="L685" s="0" t="s">
        <v>172</v>
      </c>
      <c r="M685" s="0" t="n">
        <v>0</v>
      </c>
      <c r="N685" s="0" t="s">
        <v>194</v>
      </c>
      <c r="O685" s="0" t="s">
        <v>178</v>
      </c>
      <c r="P685" s="0" t="s">
        <v>174</v>
      </c>
    </row>
    <row r="686" customFormat="false" ht="15" hidden="false" customHeight="false" outlineLevel="0" collapsed="false">
      <c r="A686" s="0" t="s">
        <v>166</v>
      </c>
      <c r="B686" s="0" t="s">
        <v>824</v>
      </c>
      <c r="C686" s="0" t="s">
        <v>825</v>
      </c>
      <c r="E686" s="0" t="n">
        <v>4</v>
      </c>
      <c r="F686" s="0" t="s">
        <v>826</v>
      </c>
      <c r="G686" s="0" t="s">
        <v>815</v>
      </c>
      <c r="H686" s="0" t="s">
        <v>827</v>
      </c>
      <c r="I686" s="0" t="s">
        <v>808</v>
      </c>
      <c r="J686" s="0" t="s">
        <v>417</v>
      </c>
      <c r="K686" s="0" t="n">
        <v>0</v>
      </c>
      <c r="L686" s="0" t="s">
        <v>172</v>
      </c>
      <c r="M686" s="0" t="n">
        <v>0</v>
      </c>
      <c r="N686" s="0" t="s">
        <v>194</v>
      </c>
      <c r="O686" s="0" t="s">
        <v>178</v>
      </c>
      <c r="P686" s="0" t="s">
        <v>174</v>
      </c>
    </row>
    <row r="687" customFormat="false" ht="15" hidden="false" customHeight="false" outlineLevel="0" collapsed="false">
      <c r="A687" s="0" t="s">
        <v>166</v>
      </c>
      <c r="B687" s="0" t="s">
        <v>828</v>
      </c>
      <c r="F687" s="0" t="s">
        <v>829</v>
      </c>
      <c r="I687" s="0" t="s">
        <v>808</v>
      </c>
      <c r="J687" s="0" t="s">
        <v>171</v>
      </c>
      <c r="K687" s="0" t="n">
        <v>0</v>
      </c>
      <c r="L687" s="0" t="s">
        <v>172</v>
      </c>
      <c r="M687" s="0" t="n">
        <v>0</v>
      </c>
      <c r="N687" s="0" t="s">
        <v>173</v>
      </c>
      <c r="O687" s="0" t="s">
        <v>174</v>
      </c>
      <c r="P687" s="0" t="s">
        <v>174</v>
      </c>
    </row>
    <row r="688" customFormat="false" ht="15" hidden="false" customHeight="false" outlineLevel="0" collapsed="false">
      <c r="A688" s="0" t="s">
        <v>166</v>
      </c>
      <c r="B688" s="0" t="s">
        <v>830</v>
      </c>
      <c r="E688" s="0" t="n">
        <v>1</v>
      </c>
      <c r="F688" s="0" t="s">
        <v>831</v>
      </c>
      <c r="G688" s="0" t="s">
        <v>828</v>
      </c>
      <c r="H688" s="0" t="s">
        <v>830</v>
      </c>
      <c r="I688" s="0" t="s">
        <v>808</v>
      </c>
      <c r="J688" s="0" t="s">
        <v>171</v>
      </c>
      <c r="K688" s="0" t="n">
        <v>0</v>
      </c>
      <c r="L688" s="0" t="s">
        <v>227</v>
      </c>
      <c r="M688" s="0" t="n">
        <v>0</v>
      </c>
      <c r="N688" s="0" t="s">
        <v>173</v>
      </c>
      <c r="O688" s="0" t="s">
        <v>174</v>
      </c>
      <c r="P688" s="0" t="s">
        <v>174</v>
      </c>
    </row>
    <row r="689" customFormat="false" ht="15" hidden="false" customHeight="false" outlineLevel="0" collapsed="false">
      <c r="A689" s="0" t="s">
        <v>166</v>
      </c>
      <c r="B689" s="0" t="s">
        <v>832</v>
      </c>
      <c r="C689" s="0" t="s">
        <v>833</v>
      </c>
      <c r="E689" s="0" t="n">
        <v>1</v>
      </c>
      <c r="F689" s="0" t="s">
        <v>834</v>
      </c>
      <c r="G689" s="0" t="s">
        <v>830</v>
      </c>
      <c r="H689" s="0" t="s">
        <v>832</v>
      </c>
      <c r="I689" s="0" t="s">
        <v>808</v>
      </c>
      <c r="J689" s="0" t="s">
        <v>171</v>
      </c>
      <c r="K689" s="0" t="n">
        <v>0</v>
      </c>
      <c r="L689" s="0" t="s">
        <v>231</v>
      </c>
      <c r="M689" s="0" t="n">
        <v>0</v>
      </c>
      <c r="N689" s="0" t="s">
        <v>173</v>
      </c>
      <c r="O689" s="0" t="s">
        <v>174</v>
      </c>
      <c r="P689" s="0" t="s">
        <v>174</v>
      </c>
    </row>
    <row r="690" customFormat="false" ht="15" hidden="false" customHeight="false" outlineLevel="0" collapsed="false">
      <c r="A690" s="0" t="s">
        <v>166</v>
      </c>
      <c r="B690" s="0" t="s">
        <v>835</v>
      </c>
      <c r="C690" s="0" t="s">
        <v>836</v>
      </c>
      <c r="E690" s="0" t="n">
        <v>2</v>
      </c>
      <c r="F690" s="0" t="s">
        <v>837</v>
      </c>
      <c r="G690" s="0" t="s">
        <v>830</v>
      </c>
      <c r="H690" s="0" t="s">
        <v>835</v>
      </c>
      <c r="I690" s="0" t="s">
        <v>808</v>
      </c>
      <c r="J690" s="0" t="s">
        <v>171</v>
      </c>
      <c r="K690" s="0" t="n">
        <v>0</v>
      </c>
      <c r="L690" s="0" t="s">
        <v>172</v>
      </c>
      <c r="M690" s="0" t="n">
        <v>0</v>
      </c>
      <c r="N690" s="0" t="s">
        <v>173</v>
      </c>
      <c r="O690" s="0" t="s">
        <v>174</v>
      </c>
      <c r="P690" s="0" t="s">
        <v>174</v>
      </c>
    </row>
    <row r="691" customFormat="false" ht="15" hidden="false" customHeight="false" outlineLevel="0" collapsed="false">
      <c r="A691" s="0" t="s">
        <v>166</v>
      </c>
      <c r="B691" s="0" t="s">
        <v>838</v>
      </c>
      <c r="C691" s="0" t="s">
        <v>839</v>
      </c>
      <c r="E691" s="0" t="n">
        <v>1</v>
      </c>
      <c r="F691" s="0" t="s">
        <v>840</v>
      </c>
      <c r="G691" s="0" t="s">
        <v>835</v>
      </c>
      <c r="H691" s="0" t="s">
        <v>838</v>
      </c>
      <c r="I691" s="0" t="s">
        <v>808</v>
      </c>
      <c r="J691" s="0" t="s">
        <v>171</v>
      </c>
      <c r="K691" s="0" t="n">
        <v>0</v>
      </c>
      <c r="L691" s="0" t="s">
        <v>172</v>
      </c>
      <c r="M691" s="0" t="n">
        <v>0</v>
      </c>
      <c r="N691" s="0" t="s">
        <v>173</v>
      </c>
      <c r="O691" s="0" t="s">
        <v>178</v>
      </c>
      <c r="P691" s="0" t="s">
        <v>174</v>
      </c>
    </row>
    <row r="692" customFormat="false" ht="15" hidden="false" customHeight="false" outlineLevel="0" collapsed="false">
      <c r="A692" s="0" t="s">
        <v>166</v>
      </c>
      <c r="B692" s="0" t="s">
        <v>261</v>
      </c>
      <c r="C692" s="0" t="s">
        <v>841</v>
      </c>
      <c r="E692" s="0" t="n">
        <v>2</v>
      </c>
      <c r="F692" s="0" t="s">
        <v>262</v>
      </c>
      <c r="G692" s="0" t="s">
        <v>835</v>
      </c>
      <c r="H692" s="0" t="s">
        <v>261</v>
      </c>
      <c r="I692" s="0" t="s">
        <v>808</v>
      </c>
      <c r="J692" s="0" t="s">
        <v>256</v>
      </c>
      <c r="K692" s="0" t="n">
        <v>0</v>
      </c>
      <c r="L692" s="0" t="s">
        <v>172</v>
      </c>
      <c r="M692" s="0" t="n">
        <v>0</v>
      </c>
      <c r="N692" s="0" t="s">
        <v>194</v>
      </c>
      <c r="O692" s="0" t="s">
        <v>178</v>
      </c>
      <c r="P692" s="0" t="s">
        <v>174</v>
      </c>
    </row>
    <row r="693" customFormat="false" ht="15" hidden="false" customHeight="false" outlineLevel="0" collapsed="false">
      <c r="A693" s="0" t="s">
        <v>166</v>
      </c>
      <c r="B693" s="0" t="s">
        <v>842</v>
      </c>
      <c r="C693" s="0" t="s">
        <v>843</v>
      </c>
      <c r="E693" s="0" t="n">
        <v>3</v>
      </c>
      <c r="F693" s="0" t="s">
        <v>844</v>
      </c>
      <c r="G693" s="0" t="s">
        <v>835</v>
      </c>
      <c r="H693" s="0" t="s">
        <v>842</v>
      </c>
      <c r="I693" s="0" t="s">
        <v>808</v>
      </c>
      <c r="J693" s="0" t="s">
        <v>265</v>
      </c>
      <c r="K693" s="0" t="n">
        <v>0</v>
      </c>
      <c r="L693" s="0" t="s">
        <v>172</v>
      </c>
      <c r="M693" s="0" t="n">
        <v>0</v>
      </c>
      <c r="N693" s="0" t="s">
        <v>194</v>
      </c>
      <c r="O693" s="0" t="s">
        <v>178</v>
      </c>
      <c r="P693" s="0" t="s">
        <v>174</v>
      </c>
    </row>
    <row r="694" customFormat="false" ht="15" hidden="false" customHeight="false" outlineLevel="0" collapsed="false">
      <c r="A694" s="0" t="s">
        <v>166</v>
      </c>
      <c r="B694" s="0" t="s">
        <v>845</v>
      </c>
      <c r="C694" s="0" t="s">
        <v>846</v>
      </c>
      <c r="F694" s="0" t="s">
        <v>847</v>
      </c>
      <c r="I694" s="0" t="s">
        <v>808</v>
      </c>
      <c r="J694" s="0" t="s">
        <v>171</v>
      </c>
      <c r="K694" s="0" t="n">
        <v>0</v>
      </c>
      <c r="L694" s="0" t="s">
        <v>172</v>
      </c>
      <c r="M694" s="0" t="n">
        <v>0</v>
      </c>
      <c r="N694" s="0" t="s">
        <v>173</v>
      </c>
      <c r="O694" s="0" t="s">
        <v>174</v>
      </c>
      <c r="P694" s="0" t="s">
        <v>174</v>
      </c>
    </row>
    <row r="695" customFormat="false" ht="15" hidden="false" customHeight="false" outlineLevel="0" collapsed="false">
      <c r="A695" s="0" t="s">
        <v>166</v>
      </c>
      <c r="B695" s="0" t="s">
        <v>848</v>
      </c>
      <c r="C695" s="0" t="s">
        <v>849</v>
      </c>
      <c r="E695" s="0" t="n">
        <v>1</v>
      </c>
      <c r="F695" s="0" t="s">
        <v>850</v>
      </c>
      <c r="G695" s="0" t="s">
        <v>845</v>
      </c>
      <c r="H695" s="0" t="s">
        <v>848</v>
      </c>
      <c r="I695" s="0" t="s">
        <v>808</v>
      </c>
      <c r="J695" s="0" t="s">
        <v>171</v>
      </c>
      <c r="K695" s="0" t="n">
        <v>0</v>
      </c>
      <c r="L695" s="0" t="s">
        <v>227</v>
      </c>
      <c r="M695" s="0" t="n">
        <v>0</v>
      </c>
      <c r="N695" s="0" t="s">
        <v>173</v>
      </c>
      <c r="O695" s="0" t="s">
        <v>174</v>
      </c>
      <c r="P695" s="0" t="s">
        <v>174</v>
      </c>
    </row>
    <row r="696" customFormat="false" ht="15" hidden="false" customHeight="false" outlineLevel="0" collapsed="false">
      <c r="A696" s="0" t="s">
        <v>166</v>
      </c>
      <c r="B696" s="0" t="s">
        <v>851</v>
      </c>
      <c r="C696" s="0" t="s">
        <v>852</v>
      </c>
      <c r="E696" s="0" t="n">
        <v>1</v>
      </c>
      <c r="F696" s="0" t="s">
        <v>853</v>
      </c>
      <c r="G696" s="0" t="s">
        <v>848</v>
      </c>
      <c r="H696" s="0" t="s">
        <v>851</v>
      </c>
      <c r="I696" s="0" t="s">
        <v>808</v>
      </c>
      <c r="J696" s="0" t="s">
        <v>171</v>
      </c>
      <c r="K696" s="0" t="n">
        <v>0</v>
      </c>
      <c r="L696" s="0" t="s">
        <v>231</v>
      </c>
      <c r="M696" s="0" t="n">
        <v>0</v>
      </c>
      <c r="N696" s="0" t="s">
        <v>173</v>
      </c>
      <c r="O696" s="0" t="s">
        <v>174</v>
      </c>
      <c r="P696" s="0" t="s">
        <v>174</v>
      </c>
    </row>
    <row r="697" customFormat="false" ht="15" hidden="false" customHeight="false" outlineLevel="0" collapsed="false">
      <c r="A697" s="0" t="s">
        <v>166</v>
      </c>
      <c r="B697" s="0" t="s">
        <v>854</v>
      </c>
      <c r="C697" s="0" t="s">
        <v>855</v>
      </c>
      <c r="E697" s="0" t="n">
        <v>2</v>
      </c>
      <c r="F697" s="0" t="s">
        <v>856</v>
      </c>
      <c r="G697" s="0" t="s">
        <v>845</v>
      </c>
      <c r="H697" s="0" t="s">
        <v>854</v>
      </c>
      <c r="I697" s="0" t="s">
        <v>808</v>
      </c>
      <c r="J697" s="0" t="s">
        <v>171</v>
      </c>
      <c r="K697" s="0" t="n">
        <v>0</v>
      </c>
      <c r="L697" s="0" t="s">
        <v>172</v>
      </c>
      <c r="M697" s="0" t="n">
        <v>0</v>
      </c>
      <c r="N697" s="0" t="s">
        <v>173</v>
      </c>
      <c r="O697" s="0" t="s">
        <v>174</v>
      </c>
      <c r="P697" s="0" t="s">
        <v>174</v>
      </c>
    </row>
    <row r="698" customFormat="false" ht="15" hidden="false" customHeight="false" outlineLevel="0" collapsed="false">
      <c r="A698" s="0" t="s">
        <v>166</v>
      </c>
      <c r="B698" s="0" t="s">
        <v>251</v>
      </c>
      <c r="C698" s="0" t="s">
        <v>90</v>
      </c>
      <c r="E698" s="0" t="n">
        <v>1</v>
      </c>
      <c r="F698" s="0" t="s">
        <v>252</v>
      </c>
      <c r="G698" s="0" t="s">
        <v>854</v>
      </c>
      <c r="H698" s="0" t="s">
        <v>251</v>
      </c>
      <c r="I698" s="0" t="s">
        <v>808</v>
      </c>
      <c r="J698" s="0" t="s">
        <v>253</v>
      </c>
      <c r="K698" s="0" t="n">
        <v>0</v>
      </c>
      <c r="L698" s="0" t="s">
        <v>172</v>
      </c>
      <c r="M698" s="0" t="n">
        <v>0</v>
      </c>
      <c r="N698" s="0" t="s">
        <v>194</v>
      </c>
      <c r="O698" s="0" t="s">
        <v>178</v>
      </c>
      <c r="P698" s="0" t="s">
        <v>174</v>
      </c>
    </row>
    <row r="699" customFormat="false" ht="15" hidden="false" customHeight="false" outlineLevel="0" collapsed="false">
      <c r="A699" s="0" t="s">
        <v>166</v>
      </c>
      <c r="B699" s="0" t="s">
        <v>818</v>
      </c>
      <c r="C699" s="0" t="s">
        <v>819</v>
      </c>
      <c r="E699" s="0" t="n">
        <v>2</v>
      </c>
      <c r="F699" s="0" t="s">
        <v>820</v>
      </c>
      <c r="G699" s="0" t="s">
        <v>854</v>
      </c>
      <c r="H699" s="0" t="s">
        <v>818</v>
      </c>
      <c r="I699" s="0" t="s">
        <v>808</v>
      </c>
      <c r="J699" s="0" t="s">
        <v>256</v>
      </c>
      <c r="K699" s="0" t="n">
        <v>0</v>
      </c>
      <c r="L699" s="0" t="s">
        <v>172</v>
      </c>
      <c r="M699" s="0" t="n">
        <v>0</v>
      </c>
      <c r="N699" s="0" t="s">
        <v>194</v>
      </c>
      <c r="O699" s="0" t="s">
        <v>178</v>
      </c>
      <c r="P699" s="0" t="s">
        <v>174</v>
      </c>
    </row>
    <row r="700" customFormat="false" ht="15" hidden="false" customHeight="false" outlineLevel="0" collapsed="false">
      <c r="A700" s="0" t="s">
        <v>166</v>
      </c>
      <c r="B700" s="0" t="s">
        <v>821</v>
      </c>
      <c r="C700" s="0" t="s">
        <v>857</v>
      </c>
      <c r="E700" s="0" t="n">
        <v>3</v>
      </c>
      <c r="F700" s="0" t="s">
        <v>823</v>
      </c>
      <c r="G700" s="0" t="s">
        <v>854</v>
      </c>
      <c r="H700" s="0" t="s">
        <v>821</v>
      </c>
      <c r="I700" s="0" t="s">
        <v>808</v>
      </c>
      <c r="J700" s="0" t="s">
        <v>253</v>
      </c>
      <c r="K700" s="0" t="n">
        <v>0</v>
      </c>
      <c r="L700" s="0" t="s">
        <v>172</v>
      </c>
      <c r="M700" s="0" t="n">
        <v>0</v>
      </c>
      <c r="N700" s="0" t="s">
        <v>194</v>
      </c>
      <c r="O700" s="0" t="s">
        <v>178</v>
      </c>
      <c r="P700" s="0" t="s">
        <v>174</v>
      </c>
    </row>
    <row r="701" customFormat="false" ht="15" hidden="false" customHeight="false" outlineLevel="0" collapsed="false">
      <c r="B701" s="0" t="s">
        <v>858</v>
      </c>
      <c r="C701" s="0" t="s">
        <v>859</v>
      </c>
      <c r="E701" s="0" t="n">
        <v>4</v>
      </c>
      <c r="F701" s="0" t="s">
        <v>860</v>
      </c>
      <c r="G701" s="0" t="s">
        <v>854</v>
      </c>
      <c r="H701" s="0" t="s">
        <v>861</v>
      </c>
      <c r="I701" s="0" t="s">
        <v>808</v>
      </c>
      <c r="J701" s="0" t="s">
        <v>417</v>
      </c>
      <c r="K701" s="0" t="n">
        <v>0</v>
      </c>
      <c r="L701" s="0" t="s">
        <v>172</v>
      </c>
      <c r="M701" s="0" t="n">
        <v>0</v>
      </c>
      <c r="N701" s="0" t="s">
        <v>194</v>
      </c>
      <c r="O701" s="0" t="s">
        <v>178</v>
      </c>
      <c r="P701" s="0" t="s">
        <v>174</v>
      </c>
    </row>
    <row r="702" customFormat="false" ht="15" hidden="false" customHeight="false" outlineLevel="0" collapsed="false">
      <c r="B702" s="0" t="s">
        <v>862</v>
      </c>
      <c r="C702" s="0" t="s">
        <v>863</v>
      </c>
      <c r="J702" s="0" t="s">
        <v>171</v>
      </c>
      <c r="N702" s="0" t="s">
        <v>173</v>
      </c>
    </row>
  </sheetData>
  <autoFilter ref="A1:Y700"/>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8080"/>
    <pageSetUpPr fitToPage="false"/>
  </sheetPr>
  <dimension ref="E2:BF60"/>
  <sheetViews>
    <sheetView showFormulas="false" showGridLines="false" showRowColHeaders="true" showZeros="true" rightToLeft="false" tabSelected="true" showOutlineSymbols="true" defaultGridColor="true" view="normal" topLeftCell="A7" colorId="64" zoomScale="90" zoomScaleNormal="90" zoomScalePageLayoutView="100" workbookViewId="0">
      <pane xSplit="5" ySplit="5" topLeftCell="F12" activePane="bottomRight" state="frozen"/>
      <selection pane="topLeft" activeCell="A7" activeCellId="0" sqref="A7"/>
      <selection pane="topRight" activeCell="F7" activeCellId="0" sqref="F7"/>
      <selection pane="bottomLeft" activeCell="A12" activeCellId="0" sqref="A12"/>
      <selection pane="bottomRight" activeCell="Z48" activeCellId="0" sqref="Z48"/>
    </sheetView>
  </sheetViews>
  <sheetFormatPr defaultColWidth="3.41796875" defaultRowHeight="15" zeroHeight="true" outlineLevelRow="0" outlineLevelCol="0"/>
  <cols>
    <col collapsed="false" customWidth="true" hidden="false" outlineLevel="0" max="1" min="1" style="0" width="1.56"/>
    <col collapsed="false" customWidth="true" hidden="true" outlineLevel="0" max="2" min="2" style="0" width="1.41"/>
    <col collapsed="false" customWidth="true" hidden="true" outlineLevel="0" max="3" min="3" style="0" width="1.85"/>
    <col collapsed="false" customWidth="true" hidden="true" outlineLevel="0" max="4" min="4" style="0" width="1.56"/>
    <col collapsed="false" customWidth="true" hidden="false" outlineLevel="0" max="5" min="5" style="0" width="6.55"/>
    <col collapsed="false" customWidth="true" hidden="false" outlineLevel="0" max="6" min="6" style="0" width="46.51"/>
    <col collapsed="false" customWidth="true" hidden="true" outlineLevel="0" max="7" min="7" style="0" width="5.55"/>
    <col collapsed="false" customWidth="true" hidden="false" outlineLevel="0" max="8" min="8" style="0" width="14.54"/>
    <col collapsed="false" customWidth="true" hidden="false" outlineLevel="0" max="9" min="9" style="0" width="16.68"/>
    <col collapsed="false" customWidth="true" hidden="true" outlineLevel="0" max="11" min="10" style="0" width="16.68"/>
    <col collapsed="false" customWidth="true" hidden="false" outlineLevel="0" max="12" min="12" style="0" width="16.68"/>
    <col collapsed="false" customWidth="true" hidden="false" outlineLevel="0" max="13" min="13" style="98" width="16.68"/>
    <col collapsed="false" customWidth="true" hidden="false" outlineLevel="0" max="14" min="14" style="99" width="16.68"/>
    <col collapsed="false" customWidth="true" hidden="true" outlineLevel="0" max="15" min="15" style="99" width="16.68"/>
    <col collapsed="false" customWidth="true" hidden="false" outlineLevel="0" max="16" min="16" style="0" width="16.68"/>
    <col collapsed="false" customWidth="true" hidden="false" outlineLevel="0" max="17" min="17" style="98" width="16.68"/>
    <col collapsed="false" customWidth="true" hidden="true" outlineLevel="0" max="19" min="18" style="0" width="16.68"/>
    <col collapsed="false" customWidth="true" hidden="true" outlineLevel="0" max="20" min="20" style="0" width="17.97"/>
    <col collapsed="false" customWidth="true" hidden="false" outlineLevel="0" max="21" min="21" style="99" width="20.11"/>
    <col collapsed="false" customWidth="true" hidden="true" outlineLevel="0" max="22" min="22" style="99" width="16.68"/>
    <col collapsed="false" customWidth="true" hidden="true" outlineLevel="0" max="23" min="23" style="99" width="12.27"/>
    <col collapsed="false" customWidth="true" hidden="true" outlineLevel="0" max="24" min="24" style="100" width="16.68"/>
    <col collapsed="false" customWidth="true" hidden="true" outlineLevel="0" max="25" min="25" style="99" width="15.4"/>
    <col collapsed="false" customWidth="true" hidden="false" outlineLevel="0" max="26" min="26" style="0" width="16.68"/>
    <col collapsed="false" customWidth="true" hidden="false" outlineLevel="0" max="27" min="27" style="0" width="12.55"/>
    <col collapsed="false" customWidth="false" hidden="true" outlineLevel="0" max="257" min="28" style="0" width="3.41"/>
  </cols>
  <sheetData>
    <row r="2" customFormat="false" ht="15" hidden="true" customHeight="false" outlineLevel="0" collapsed="false">
      <c r="H2" s="0" t="s">
        <v>90</v>
      </c>
      <c r="I2" s="0" t="s">
        <v>91</v>
      </c>
      <c r="J2" s="0" t="s">
        <v>92</v>
      </c>
      <c r="K2" s="0" t="s">
        <v>93</v>
      </c>
      <c r="L2" s="0" t="s">
        <v>94</v>
      </c>
      <c r="M2" s="98" t="s">
        <v>95</v>
      </c>
      <c r="N2" s="99" t="s">
        <v>96</v>
      </c>
      <c r="O2" s="99" t="s">
        <v>97</v>
      </c>
      <c r="P2" s="0" t="s">
        <v>98</v>
      </c>
      <c r="Q2" s="98" t="s">
        <v>99</v>
      </c>
      <c r="R2" s="0" t="s">
        <v>100</v>
      </c>
      <c r="S2" s="0" t="s">
        <v>101</v>
      </c>
      <c r="T2" s="0" t="s">
        <v>285</v>
      </c>
      <c r="U2" s="99" t="s">
        <v>102</v>
      </c>
      <c r="V2" s="99" t="s">
        <v>103</v>
      </c>
      <c r="W2" s="99" t="s">
        <v>104</v>
      </c>
      <c r="X2" s="100" t="s">
        <v>105</v>
      </c>
      <c r="Y2" s="99" t="s">
        <v>106</v>
      </c>
      <c r="Z2" s="0" t="s">
        <v>107</v>
      </c>
    </row>
    <row r="7" customFormat="false" ht="15" hidden="false" customHeight="true" outlineLevel="0" collapsed="false"/>
    <row r="8" customFormat="false" ht="11.25" hidden="false" customHeight="true" outlineLevel="0" collapsed="false"/>
    <row r="9" customFormat="false" ht="18.75" hidden="false" customHeight="true" outlineLevel="0" collapsed="false">
      <c r="E9" s="66" t="s">
        <v>864</v>
      </c>
      <c r="F9" s="65" t="s">
        <v>865</v>
      </c>
      <c r="G9" s="65"/>
      <c r="H9" s="65" t="s">
        <v>112</v>
      </c>
      <c r="I9" s="65" t="s">
        <v>113</v>
      </c>
      <c r="J9" s="65" t="s">
        <v>114</v>
      </c>
      <c r="K9" s="65" t="s">
        <v>115</v>
      </c>
      <c r="L9" s="65" t="s">
        <v>116</v>
      </c>
      <c r="M9" s="101" t="s">
        <v>117</v>
      </c>
      <c r="N9" s="65" t="s">
        <v>866</v>
      </c>
      <c r="O9" s="65"/>
      <c r="P9" s="65"/>
      <c r="Q9" s="65"/>
      <c r="R9" s="65" t="s">
        <v>119</v>
      </c>
      <c r="S9" s="65" t="s">
        <v>120</v>
      </c>
      <c r="T9" s="65" t="s">
        <v>121</v>
      </c>
      <c r="U9" s="102" t="s">
        <v>122</v>
      </c>
      <c r="V9" s="65" t="s">
        <v>123</v>
      </c>
      <c r="W9" s="65"/>
      <c r="X9" s="65" t="s">
        <v>124</v>
      </c>
      <c r="Y9" s="65"/>
      <c r="Z9" s="65" t="s">
        <v>125</v>
      </c>
    </row>
    <row r="10" customFormat="false" ht="28.5" hidden="false" customHeight="true" outlineLevel="0" collapsed="false">
      <c r="E10" s="66"/>
      <c r="F10" s="65"/>
      <c r="G10" s="65"/>
      <c r="H10" s="65"/>
      <c r="I10" s="65"/>
      <c r="J10" s="65"/>
      <c r="K10" s="65"/>
      <c r="L10" s="65"/>
      <c r="M10" s="101"/>
      <c r="N10" s="65" t="s">
        <v>867</v>
      </c>
      <c r="O10" s="65"/>
      <c r="P10" s="65"/>
      <c r="Q10" s="101" t="s">
        <v>868</v>
      </c>
      <c r="R10" s="65"/>
      <c r="S10" s="65"/>
      <c r="T10" s="65"/>
      <c r="U10" s="102"/>
      <c r="V10" s="65"/>
      <c r="W10" s="65"/>
      <c r="X10" s="65"/>
      <c r="Y10" s="65"/>
      <c r="Z10" s="65"/>
    </row>
    <row r="11" customFormat="false" ht="113.25" hidden="false" customHeight="true" outlineLevel="0" collapsed="false">
      <c r="E11" s="66"/>
      <c r="F11" s="65"/>
      <c r="G11" s="65"/>
      <c r="H11" s="65"/>
      <c r="I11" s="65"/>
      <c r="J11" s="65"/>
      <c r="K11" s="65"/>
      <c r="L11" s="65"/>
      <c r="M11" s="101"/>
      <c r="N11" s="102" t="s">
        <v>128</v>
      </c>
      <c r="O11" s="102" t="s">
        <v>129</v>
      </c>
      <c r="P11" s="65" t="s">
        <v>130</v>
      </c>
      <c r="Q11" s="101"/>
      <c r="R11" s="65"/>
      <c r="S11" s="65"/>
      <c r="T11" s="65"/>
      <c r="U11" s="102"/>
      <c r="V11" s="102" t="s">
        <v>131</v>
      </c>
      <c r="W11" s="102" t="s">
        <v>132</v>
      </c>
      <c r="X11" s="103" t="s">
        <v>131</v>
      </c>
      <c r="Y11" s="102" t="s">
        <v>132</v>
      </c>
      <c r="Z11" s="65"/>
    </row>
    <row r="12" customFormat="false" ht="18.75" hidden="false" customHeight="true" outlineLevel="0" collapsed="false">
      <c r="E12" s="104" t="s">
        <v>869</v>
      </c>
      <c r="F12" s="105" t="s">
        <v>870</v>
      </c>
      <c r="G12" s="105"/>
      <c r="H12" s="105"/>
      <c r="I12" s="105"/>
      <c r="J12" s="105"/>
      <c r="K12" s="105"/>
      <c r="L12" s="105"/>
      <c r="M12" s="105"/>
      <c r="N12" s="105"/>
      <c r="O12" s="105"/>
      <c r="P12" s="105"/>
      <c r="Q12" s="105"/>
      <c r="R12" s="105"/>
      <c r="S12" s="105"/>
      <c r="T12" s="105"/>
      <c r="U12" s="105"/>
      <c r="V12" s="105"/>
      <c r="W12" s="105"/>
      <c r="X12" s="105"/>
      <c r="Y12" s="105"/>
      <c r="Z12" s="104"/>
    </row>
    <row r="13" customFormat="false" ht="20.1" hidden="false" customHeight="true" outlineLevel="0" collapsed="false">
      <c r="E13" s="106" t="s">
        <v>871</v>
      </c>
      <c r="F13" s="107" t="s">
        <v>872</v>
      </c>
      <c r="G13" s="108"/>
      <c r="H13" s="108"/>
      <c r="I13" s="108"/>
      <c r="J13" s="108"/>
      <c r="K13" s="108"/>
      <c r="L13" s="108"/>
      <c r="M13" s="109"/>
      <c r="N13" s="110"/>
      <c r="O13" s="110"/>
      <c r="P13" s="108"/>
      <c r="Q13" s="109"/>
      <c r="R13" s="108"/>
      <c r="S13" s="108"/>
      <c r="T13" s="108"/>
      <c r="U13" s="108"/>
      <c r="V13" s="110"/>
      <c r="W13" s="108"/>
      <c r="X13" s="111"/>
      <c r="Y13" s="108"/>
      <c r="Z13" s="112"/>
    </row>
    <row r="14" customFormat="false" ht="20.1" hidden="false" customHeight="true" outlineLevel="0" collapsed="false">
      <c r="E14" s="113" t="s">
        <v>873</v>
      </c>
      <c r="F14" s="114" t="s">
        <v>874</v>
      </c>
      <c r="G14" s="115"/>
      <c r="H14" s="116" t="str">
        <f aca="false">IFERROR(IF(COUNT(IndHUF!$AD$13),IF(IndHUF!$AD$13=0,"0",IndHUF!$AD$13),""),"")</f>
        <v/>
      </c>
      <c r="I14" s="117" t="n">
        <f aca="false">+IF(COUNT(IndHUF!H22),IndHUF!H22,"")</f>
        <v>2511075</v>
      </c>
      <c r="J14" s="117" t="str">
        <f aca="false">+IF(COUNT(IndHUF!I22),IndHUF!I22,"")</f>
        <v/>
      </c>
      <c r="K14" s="117" t="str">
        <f aca="false">+IF(COUNT(IndHUF!J22),IndHUF!J22,"")</f>
        <v/>
      </c>
      <c r="L14" s="117" t="n">
        <f aca="false">+IF(COUNT(IndHUF!K22),IndHUF!K22,"")</f>
        <v>2511075</v>
      </c>
      <c r="M14" s="118" t="n">
        <f aca="false">+IFERROR(IF(COUNT(L14),ROUND(L14/'Shareholding Pattern'!$L$57*100,2),""),0)</f>
        <v>65.85</v>
      </c>
      <c r="N14" s="119" t="n">
        <f aca="false">+IF(COUNT(+IndHUF!M22),SUM(+IndHUF!M22),"")</f>
        <v>2511075</v>
      </c>
      <c r="O14" s="119" t="str">
        <f aca="false">+IF(COUNT(+IndHUF!N22),SUM(+IndHUF!N22),"")</f>
        <v/>
      </c>
      <c r="P14" s="117" t="n">
        <f aca="false">+IF(COUNT(IndHUF!O22),IndHUF!O22,"")</f>
        <v>2511075</v>
      </c>
      <c r="Q14" s="118" t="n">
        <f aca="false">+IF(COUNT(IndHUF!P22),IndHUF!P22,"")</f>
        <v>65.85</v>
      </c>
      <c r="R14" s="117" t="str">
        <f aca="false">+IF(COUNT(IndHUF!Q22),IndHUF!Q22,"")</f>
        <v/>
      </c>
      <c r="S14" s="117" t="str">
        <f aca="false">+IF(COUNT(IndHUF!R22),IndHUF!R22,"")</f>
        <v/>
      </c>
      <c r="T14" s="117" t="str">
        <f aca="false">+IF(COUNT(IndHUF!S22),IndHUF!S22,"")</f>
        <v/>
      </c>
      <c r="U14" s="120" t="n">
        <f aca="false">+IFERROR(IF(COUNT(L14,T14),ROUND(SUM(L14,T14)/SUM('Shareholding Pattern'!$L$57,'Shareholding Pattern'!$T$57)*100,2),""),0)</f>
        <v>65.85</v>
      </c>
      <c r="V14" s="121" t="str">
        <f aca="false">+IF(COUNT(IndHUF!U22),IndHUF!U22,"")</f>
        <v/>
      </c>
      <c r="W14" s="122" t="str">
        <f aca="false">+IFERROR(IF(COUNT(V14),ROUND(SUM(V14)/SUM(L14)*100,2),""),0)</f>
        <v/>
      </c>
      <c r="X14" s="121" t="str">
        <f aca="false">+IF(COUNT(IndHUF!W22),IndHUF!W22,"")</f>
        <v/>
      </c>
      <c r="Y14" s="120" t="str">
        <f aca="false">+IFERROR(IF(COUNT(X14),ROUND(SUM(X14)/SUM(L14)*100,2),""),0)</f>
        <v/>
      </c>
      <c r="Z14" s="117" t="n">
        <f aca="false">+IF(COUNT(IndHUF!Y22),IndHUF!Y22,"")</f>
        <v>2511075</v>
      </c>
      <c r="AA14" s="123"/>
      <c r="AR14" s="0" t="s">
        <v>318</v>
      </c>
      <c r="AX14" s="0" t="s">
        <v>875</v>
      </c>
      <c r="AZ14" s="0" t="s">
        <v>876</v>
      </c>
      <c r="BF14" s="0" t="s">
        <v>425</v>
      </c>
    </row>
    <row r="15" customFormat="false" ht="20.1" hidden="false" customHeight="true" outlineLevel="0" collapsed="false">
      <c r="E15" s="124" t="s">
        <v>877</v>
      </c>
      <c r="F15" s="125" t="s">
        <v>878</v>
      </c>
      <c r="G15" s="115"/>
      <c r="H15" s="116" t="str">
        <f aca="false">IFERROR(IF(COUNT(CGAndSG!$AD$13),IF(CGAndSG!$AD$13=0,"0",CGAndSG!$AD$13),""),"")</f>
        <v/>
      </c>
      <c r="I15" s="117" t="str">
        <f aca="false">IFERROR(IF(COUNT(CGAndSG!H16),(CGAndSG!H16),""),"")</f>
        <v/>
      </c>
      <c r="J15" s="117" t="str">
        <f aca="false">IFERROR(IF(COUNT(CGAndSG!I16),(CGAndSG!I16),""),"")</f>
        <v/>
      </c>
      <c r="K15" s="117" t="str">
        <f aca="false">IFERROR(IF(COUNT(CGAndSG!J16),(CGAndSG!J16),""),"")</f>
        <v/>
      </c>
      <c r="L15" s="117" t="str">
        <f aca="false">IFERROR(IF(COUNT(CGAndSG!K16),(CGAndSG!K16),""),"")</f>
        <v/>
      </c>
      <c r="M15" s="118" t="str">
        <f aca="false">+IFERROR(IF(COUNT(L15),ROUND(L15/'Shareholding Pattern'!$L$57*100,2),""),0)</f>
        <v/>
      </c>
      <c r="N15" s="126" t="str">
        <f aca="false">IFERROR(IF(COUNT(CGAndSG!M16),(CGAndSG!M16),""),"")</f>
        <v/>
      </c>
      <c r="O15" s="119" t="str">
        <f aca="false">IFERROR(IF(COUNT(CGAndSG!N16),(CGAndSG!N16),""),"")</f>
        <v/>
      </c>
      <c r="P15" s="117" t="str">
        <f aca="false">IFERROR(IF(COUNT(CGAndSG!O16),(CGAndSG!O16),""),"")</f>
        <v/>
      </c>
      <c r="Q15" s="118" t="str">
        <f aca="false">IFERROR(IF(COUNT(CGAndSG!P16),(CGAndSG!P16),""),0)</f>
        <v/>
      </c>
      <c r="R15" s="117" t="str">
        <f aca="false">IFERROR(IF(COUNT(CGAndSG!Q16),(CGAndSG!Q16),""),"")</f>
        <v/>
      </c>
      <c r="S15" s="117" t="str">
        <f aca="false">IFERROR(IF(COUNT(CGAndSG!R16),(CGAndSG!R16),""),"")</f>
        <v/>
      </c>
      <c r="T15" s="117" t="str">
        <f aca="false">IFERROR(IF(COUNT(CGAndSG!S16),(CGAndSG!S16),""),"")</f>
        <v/>
      </c>
      <c r="U15" s="120" t="str">
        <f aca="false">+IFERROR(IF(COUNT(L15,T15),ROUND(SUM(L15,T15)/SUM('Shareholding Pattern'!$L$57,'Shareholding Pattern'!$T$57)*100,2),""),0)</f>
        <v/>
      </c>
      <c r="V15" s="121" t="str">
        <f aca="false">IFERROR(IF(COUNT(CGAndSG!U16),(CGAndSG!U16),""),"")</f>
        <v/>
      </c>
      <c r="W15" s="122" t="str">
        <f aca="false">+IFERROR(IF(COUNT(V15),ROUND(SUM(V15)/SUM(L15)*100,2),""),0)</f>
        <v/>
      </c>
      <c r="X15" s="121" t="str">
        <f aca="false">IFERROR(IF(COUNT(CGAndSG!W16),(CGAndSG!W16),""),"")</f>
        <v/>
      </c>
      <c r="Y15" s="120" t="str">
        <f aca="false">+IFERROR(IF(COUNT(X15),ROUND(SUM(X15)/SUM(L15)*100,2),""),0)</f>
        <v/>
      </c>
      <c r="Z15" s="117" t="str">
        <f aca="false">IFERROR(IF(COUNT(CGAndSG!Y16),(CGAndSG!Y16),""),"")</f>
        <v/>
      </c>
      <c r="AA15" s="123"/>
      <c r="AR15" s="0" t="s">
        <v>321</v>
      </c>
      <c r="AX15" s="0" t="s">
        <v>879</v>
      </c>
      <c r="AZ15" s="0" t="s">
        <v>880</v>
      </c>
      <c r="BF15" s="0" t="s">
        <v>447</v>
      </c>
    </row>
    <row r="16" customFormat="false" ht="20.1" hidden="false" customHeight="true" outlineLevel="0" collapsed="false">
      <c r="E16" s="113" t="s">
        <v>881</v>
      </c>
      <c r="F16" s="125" t="s">
        <v>882</v>
      </c>
      <c r="H16" s="127" t="str">
        <f aca="false">IFERROR(IF(COUNT(Banks!$AD$13),IF(Banks!$AD$13=0,"0",Banks!$AD$13),""),"")</f>
        <v/>
      </c>
      <c r="I16" s="128" t="str">
        <f aca="false">IFERROR(IF(COUNT(Banks!H16),(Banks!H16),""),"")</f>
        <v/>
      </c>
      <c r="J16" s="128" t="str">
        <f aca="false">IFERROR(IF(COUNT(Banks!I16),(Banks!I16),""),"")</f>
        <v/>
      </c>
      <c r="K16" s="128" t="str">
        <f aca="false">IFERROR(IF(COUNT(Banks!J16),(Banks!J16),""),"")</f>
        <v/>
      </c>
      <c r="L16" s="117" t="str">
        <f aca="false">IFERROR(IF(COUNT(Banks!K16),(Banks!K16),""),"")</f>
        <v/>
      </c>
      <c r="M16" s="118" t="str">
        <f aca="false">+IFERROR(IF(COUNT(L16),ROUND(L16/'Shareholding Pattern'!$L$57*100,2),""),0)</f>
        <v/>
      </c>
      <c r="N16" s="126" t="str">
        <f aca="false">IFERROR(IF(COUNT(Banks!M16),(Banks!M16),""),"")</f>
        <v/>
      </c>
      <c r="O16" s="119" t="str">
        <f aca="false">IFERROR(IF(COUNT(Banks!N16),(Banks!N16),""),"")</f>
        <v/>
      </c>
      <c r="P16" s="128" t="str">
        <f aca="false">IFERROR(IF(COUNT(Banks!O16),(Banks!O16),""),"")</f>
        <v/>
      </c>
      <c r="Q16" s="118" t="str">
        <f aca="false">IFERROR(IF(COUNT(Banks!P16),(Banks!P16),""),0)</f>
        <v/>
      </c>
      <c r="R16" s="128" t="str">
        <f aca="false">IFERROR(IF(COUNT(Banks!Q16),(Banks!Q16),""),"")</f>
        <v/>
      </c>
      <c r="S16" s="128" t="str">
        <f aca="false">IFERROR(IF(COUNT(Banks!R16),(Banks!R16),""),"")</f>
        <v/>
      </c>
      <c r="T16" s="128" t="str">
        <f aca="false">IFERROR(IF(COUNT(Banks!S16),(Banks!S16),""),"")</f>
        <v/>
      </c>
      <c r="U16" s="120" t="str">
        <f aca="false">+IFERROR(IF(COUNT(L16,T16),ROUND(SUM(L16,T16)/SUM('Shareholding Pattern'!$L$57,'Shareholding Pattern'!$T$57)*100,2),""),0)</f>
        <v/>
      </c>
      <c r="V16" s="121" t="str">
        <f aca="false">IFERROR(IF(COUNT(Banks!U16),(Banks!U16),""),"")</f>
        <v/>
      </c>
      <c r="W16" s="122" t="str">
        <f aca="false">+IFERROR(IF(COUNT(V16),ROUND(SUM(V16)/SUM(L16)*100,2),""),0)</f>
        <v/>
      </c>
      <c r="X16" s="121" t="str">
        <f aca="false">IFERROR(IF(COUNT(Banks!W16),(Banks!W16),""),"")</f>
        <v/>
      </c>
      <c r="Y16" s="120" t="str">
        <f aca="false">+IFERROR(IF(COUNT(X16),ROUND(SUM(X16)/SUM(L16)*100,2),""),0)</f>
        <v/>
      </c>
      <c r="Z16" s="128" t="str">
        <f aca="false">IFERROR(IF(COUNT(Banks!Y16),(Banks!Y16),""),"")</f>
        <v/>
      </c>
      <c r="AA16" s="123"/>
      <c r="AR16" s="0" t="s">
        <v>324</v>
      </c>
      <c r="AX16" s="0" t="s">
        <v>883</v>
      </c>
      <c r="AZ16" s="0" t="s">
        <v>884</v>
      </c>
      <c r="BF16" s="0" t="s">
        <v>464</v>
      </c>
    </row>
    <row r="17" customFormat="false" ht="20.1" hidden="false" customHeight="true" outlineLevel="0" collapsed="false">
      <c r="E17" s="129" t="s">
        <v>885</v>
      </c>
      <c r="F17" s="130" t="s">
        <v>886</v>
      </c>
      <c r="H17" s="127" t="str">
        <f aca="false">IFERROR(IF(COUNT(OtherIND!$AD$13),IF(OtherIND!$AD$13=0,"0",OtherIND!$AD$13),""),"")</f>
        <v/>
      </c>
      <c r="I17" s="131" t="str">
        <f aca="false">IFERROR(IF(COUNT(OtherIND!J16),(OtherIND!J16),""),"")</f>
        <v/>
      </c>
      <c r="J17" s="131" t="str">
        <f aca="false">IFERROR(IF(COUNT(OtherIND!K16),(OtherIND!K16),""),"")</f>
        <v/>
      </c>
      <c r="K17" s="131" t="str">
        <f aca="false">IFERROR(IF(COUNT(OtherIND!L16),(OtherIND!L16),""),"")</f>
        <v/>
      </c>
      <c r="L17" s="131" t="str">
        <f aca="false">IFERROR(IF(COUNT(OtherIND!M16),(OtherIND!M16),""),"")</f>
        <v/>
      </c>
      <c r="M17" s="132" t="str">
        <f aca="false">+IFERROR(IF(COUNT(L17),ROUND(L17/'Shareholding Pattern'!$L$57*100,2),""),0)</f>
        <v/>
      </c>
      <c r="N17" s="126" t="str">
        <f aca="false">IFERROR(IF(COUNT(OtherIND!O16),(OtherIND!O16),""),"")</f>
        <v/>
      </c>
      <c r="O17" s="119" t="str">
        <f aca="false">IFERROR(IF(COUNT(OtherIND!P16),(OtherIND!P16),""),"")</f>
        <v/>
      </c>
      <c r="P17" s="131" t="str">
        <f aca="false">IFERROR(IF(COUNT(OtherIND!Q16),(OtherIND!Q16),""),"")</f>
        <v/>
      </c>
      <c r="Q17" s="132" t="str">
        <f aca="false">IFERROR(IF(COUNT(OtherIND!R16),(OtherIND!R16),""),0)</f>
        <v/>
      </c>
      <c r="R17" s="131" t="str">
        <f aca="false">IFERROR(IF(COUNT(OtherIND!S16),(OtherIND!S16),""),"")</f>
        <v/>
      </c>
      <c r="S17" s="131" t="str">
        <f aca="false">IFERROR(IF(COUNT(OtherIND!T16),(OtherIND!T16),""),"")</f>
        <v/>
      </c>
      <c r="T17" s="131" t="str">
        <f aca="false">IFERROR(IF(COUNT(OtherIND!U16),(OtherIND!U16),""),"")</f>
        <v/>
      </c>
      <c r="U17" s="133" t="str">
        <f aca="false">+IFERROR(IF(COUNT(L17,T17),ROUND(SUM(L17,T17)/SUM('Shareholding Pattern'!$L$57,'Shareholding Pattern'!$T$57)*100,2),""),0)</f>
        <v/>
      </c>
      <c r="V17" s="121" t="str">
        <f aca="false">IFERROR(IF(COUNT(OtherIND!W16),(OtherIND!W16),""),"")</f>
        <v/>
      </c>
      <c r="W17" s="134" t="str">
        <f aca="false">+IFERROR(IF(COUNT(V17),ROUND(SUM(V17)/SUM(L17)*100,2),""),0)</f>
        <v/>
      </c>
      <c r="X17" s="121" t="str">
        <f aca="false">IFERROR(IF(COUNT(OtherIND!Y16),(OtherIND!Y16),""),"")</f>
        <v/>
      </c>
      <c r="Y17" s="133" t="str">
        <f aca="false">+IFERROR(IF(COUNT(X17),ROUND(SUM(X17)/SUM(L17)*100,2),""),0)</f>
        <v/>
      </c>
      <c r="Z17" s="131" t="str">
        <f aca="false">IFERROR(IF(COUNT(OtherIND!AA16),(OtherIND!AA16),""),"")</f>
        <v/>
      </c>
      <c r="AA17" s="123"/>
      <c r="AR17" s="0" t="s">
        <v>327</v>
      </c>
      <c r="AX17" s="0" t="s">
        <v>887</v>
      </c>
      <c r="AZ17" s="0" t="s">
        <v>888</v>
      </c>
      <c r="BF17" s="0" t="s">
        <v>672</v>
      </c>
    </row>
    <row r="18" customFormat="false" ht="20.1" hidden="false" customHeight="true" outlineLevel="0" collapsed="false">
      <c r="E18" s="135" t="s">
        <v>889</v>
      </c>
      <c r="F18" s="135"/>
      <c r="G18" s="135"/>
      <c r="H18" s="136" t="str">
        <f aca="false">+IFERROR(IF(COUNT(H14:H17),ROUND(SUM(H14:H17),0),""),"")</f>
        <v/>
      </c>
      <c r="I18" s="136" t="n">
        <f aca="false">+IFERROR(IF(COUNT(I14:I17),ROUND(SUM(I14:I17),0),""),"")</f>
        <v>2511075</v>
      </c>
      <c r="J18" s="136" t="str">
        <f aca="false">+IFERROR(IF(COUNT(J14:J17),ROUND(SUM(J14:J17),0),""),"")</f>
        <v/>
      </c>
      <c r="K18" s="136" t="str">
        <f aca="false">+IFERROR(IF(COUNT(K14:K17),ROUND(SUM(K14:K17),0),""),"")</f>
        <v/>
      </c>
      <c r="L18" s="137" t="n">
        <f aca="false">+IFERROR(IF(COUNT(L14:L17),ROUND(SUM(L14:L17),0),""),"")</f>
        <v>2511075</v>
      </c>
      <c r="M18" s="138" t="n">
        <f aca="false">+IFERROR(IF(COUNT(L18),ROUND(L18/'Shareholding Pattern'!$L$57*100,2),""),0)</f>
        <v>65.85</v>
      </c>
      <c r="N18" s="139" t="n">
        <f aca="false">+IFERROR(IF(COUNT(N14:N17),ROUND(SUM(N14:N17),0),""),"")</f>
        <v>2511075</v>
      </c>
      <c r="O18" s="139" t="str">
        <f aca="false">+IFERROR(IF(COUNT(O14:O17),ROUND(SUM(O14:O17),0),""),"")</f>
        <v/>
      </c>
      <c r="P18" s="136" t="n">
        <f aca="false">+IFERROR(IF(COUNT(P14:P17),ROUND(SUM(P14:P17),0),""),"")</f>
        <v>2511075</v>
      </c>
      <c r="Q18" s="138" t="n">
        <f aca="false">IFERROR(IF(COUNT(P18),ROUND(P18/$P$58*100,2),""),0)</f>
        <v>65.85</v>
      </c>
      <c r="R18" s="137" t="str">
        <f aca="false">+IFERROR(IF(COUNT(R14:R17),ROUND(SUM(R14:R17),0),""),"")</f>
        <v/>
      </c>
      <c r="S18" s="137" t="str">
        <f aca="false">+IFERROR(IF(COUNT(S14:S17),ROUND(SUM(S14:S17),0),""),"")</f>
        <v/>
      </c>
      <c r="T18" s="137" t="str">
        <f aca="false">+IFERROR(IF(COUNT(T14:T17),ROUND(SUM(T14:T17),0),""),"")</f>
        <v/>
      </c>
      <c r="U18" s="70" t="n">
        <f aca="false">+IFERROR(IF(COUNT(L18,T18),ROUND(SUM(L18,T18)/SUM('Shareholding Pattern'!$L$57,'Shareholding Pattern'!$T$57)*100,2),""),0)</f>
        <v>65.85</v>
      </c>
      <c r="V18" s="137" t="str">
        <f aca="false">+IFERROR(IF(COUNT(V14:V17),ROUND(SUM(V14:V17),0),""),"")</f>
        <v/>
      </c>
      <c r="W18" s="140" t="str">
        <f aca="false">+IFERROR(IF(COUNT(V18),ROUND(SUM(V18)/SUM(L18)*100,2),""),0)</f>
        <v/>
      </c>
      <c r="X18" s="137" t="str">
        <f aca="false">+IFERROR(IF(COUNT(X14:X17),ROUND(SUM(X14:X17),0),""),"")</f>
        <v/>
      </c>
      <c r="Y18" s="70" t="str">
        <f aca="false">+IFERROR(IF(COUNT(X18),ROUND(SUM(X18)/SUM(L18)*100,2),""),0)</f>
        <v/>
      </c>
      <c r="Z18" s="136" t="n">
        <f aca="false">+IFERROR(IF(COUNT(Z14:Z17),ROUND(SUM(Z14:Z17),0),""),"")</f>
        <v>2511075</v>
      </c>
      <c r="AA18" s="123"/>
      <c r="AR18" s="0" t="s">
        <v>315</v>
      </c>
      <c r="AX18" s="0" t="s">
        <v>890</v>
      </c>
      <c r="AZ18" s="0" t="s">
        <v>891</v>
      </c>
      <c r="BF18" s="0" t="s">
        <v>477</v>
      </c>
    </row>
    <row r="19" customFormat="false" ht="20.1" hidden="false" customHeight="true" outlineLevel="0" collapsed="false">
      <c r="E19" s="141" t="s">
        <v>892</v>
      </c>
      <c r="F19" s="142" t="s">
        <v>893</v>
      </c>
      <c r="G19" s="143"/>
      <c r="H19" s="143"/>
      <c r="I19" s="143"/>
      <c r="J19" s="143"/>
      <c r="K19" s="143"/>
      <c r="L19" s="143"/>
      <c r="M19" s="144"/>
      <c r="N19" s="145"/>
      <c r="O19" s="145"/>
      <c r="P19" s="143"/>
      <c r="Q19" s="144"/>
      <c r="R19" s="143"/>
      <c r="S19" s="143"/>
      <c r="T19" s="143"/>
      <c r="U19" s="143"/>
      <c r="V19" s="145"/>
      <c r="W19" s="143"/>
      <c r="X19" s="146"/>
      <c r="Y19" s="143"/>
      <c r="Z19" s="147"/>
      <c r="AA19" s="123"/>
      <c r="AX19" s="0" t="s">
        <v>894</v>
      </c>
      <c r="AZ19" s="0" t="s">
        <v>895</v>
      </c>
      <c r="BF19" s="0" t="s">
        <v>490</v>
      </c>
    </row>
    <row r="20" customFormat="false" ht="34.5" hidden="false" customHeight="true" outlineLevel="0" collapsed="false">
      <c r="E20" s="124" t="s">
        <v>873</v>
      </c>
      <c r="F20" s="148" t="s">
        <v>896</v>
      </c>
      <c r="H20" s="116" t="str">
        <f aca="false">IFERROR(IF(COUNT(Individuals!$AD$13),IF(Individuals!$AD$13=0,"0",Individuals!$AD$13),""),"")</f>
        <v/>
      </c>
      <c r="I20" s="116" t="str">
        <f aca="false">IFERROR(IF(COUNT(Individuals!H16),(Individuals!H16),""),"")</f>
        <v/>
      </c>
      <c r="J20" s="116" t="str">
        <f aca="false">IFERROR(IF(COUNT(Individuals!I16),(Individuals!I16),""),"")</f>
        <v/>
      </c>
      <c r="K20" s="116" t="str">
        <f aca="false">IFERROR(IF(COUNT(Individuals!J16),(Individuals!J16),""),"")</f>
        <v/>
      </c>
      <c r="L20" s="149" t="str">
        <f aca="false">IFERROR(IF(COUNT(Individuals!K16),(Individuals!K16),""),"")</f>
        <v/>
      </c>
      <c r="M20" s="150" t="str">
        <f aca="false">+IFERROR(IF(COUNT(L20),ROUND(L20/'Shareholding Pattern'!$L$57*100,2),""),0)</f>
        <v/>
      </c>
      <c r="N20" s="126" t="str">
        <f aca="false">IFERROR(IF(COUNT(Individuals!M16),(Individuals!M16),""),"")</f>
        <v/>
      </c>
      <c r="O20" s="119" t="str">
        <f aca="false">IFERROR(IF(COUNT(Individuals!N16),(Individuals!N16),""),"")</f>
        <v/>
      </c>
      <c r="P20" s="116" t="str">
        <f aca="false">IFERROR(IF(COUNT(Individuals!O16),(Individuals!O16),""),"")</f>
        <v/>
      </c>
      <c r="Q20" s="151" t="str">
        <f aca="false">IFERROR(IF(COUNT(Individuals!P16),(Individuals!P16),""),0)</f>
        <v/>
      </c>
      <c r="R20" s="116" t="str">
        <f aca="false">IFERROR(IF(COUNT(Individuals!Q16),(Individuals!Q16),""),"")</f>
        <v/>
      </c>
      <c r="S20" s="116" t="str">
        <f aca="false">IFERROR(IF(COUNT(Individuals!R16),(Individuals!R16),""),"")</f>
        <v/>
      </c>
      <c r="T20" s="116" t="str">
        <f aca="false">IFERROR(IF(COUNT(Individuals!S16),(Individuals!S16),""),"")</f>
        <v/>
      </c>
      <c r="U20" s="152" t="str">
        <f aca="false">+IFERROR(IF(COUNT(L20,T20),ROUND(SUM(L20,T20)/SUM('Shareholding Pattern'!$L$57,'Shareholding Pattern'!$T$57)*100,2),""),0)</f>
        <v/>
      </c>
      <c r="V20" s="121" t="str">
        <f aca="false">IFERROR(IF(COUNT(Individuals!U16),(Individuals!U16),""),"")</f>
        <v/>
      </c>
      <c r="W20" s="153" t="str">
        <f aca="false">+IFERROR(IF(COUNT(V20),ROUND(SUM(V20)/SUM(L20)*100,2),""),0)</f>
        <v/>
      </c>
      <c r="X20" s="121" t="str">
        <f aca="false">IFERROR(IF(COUNT(Individuals!W16),(Individuals!W16),""),"")</f>
        <v/>
      </c>
      <c r="Y20" s="152" t="str">
        <f aca="false">+IFERROR(IF(COUNT(X20),ROUND(SUM(X20)/SUM(L20)*100,2),""),0)</f>
        <v/>
      </c>
      <c r="Z20" s="116" t="str">
        <f aca="false">IFERROR(IF(COUNT(Individuals!Y16),(Individuals!Y16),""),"")</f>
        <v/>
      </c>
      <c r="AA20" s="123"/>
      <c r="AR20" s="0" t="s">
        <v>333</v>
      </c>
      <c r="AX20" s="0" t="s">
        <v>897</v>
      </c>
      <c r="AZ20" s="0" t="s">
        <v>898</v>
      </c>
      <c r="BF20" s="0" t="s">
        <v>689</v>
      </c>
    </row>
    <row r="21" customFormat="false" ht="20.1" hidden="false" customHeight="true" outlineLevel="0" collapsed="false">
      <c r="E21" s="124" t="s">
        <v>877</v>
      </c>
      <c r="F21" s="154" t="s">
        <v>894</v>
      </c>
      <c r="H21" s="127" t="str">
        <f aca="false">IFERROR(IF(COUNT(Government!$AD$13),IF(Government!$AD$13=0,"0",Government!$AD$13),""),"")</f>
        <v/>
      </c>
      <c r="I21" s="127" t="str">
        <f aca="false">IFERROR(IF(COUNT(Government!H16),(Government!H16),""),"")</f>
        <v/>
      </c>
      <c r="J21" s="127" t="str">
        <f aca="false">IFERROR(IF(COUNT(Government!I16),(Government!I16),""),"")</f>
        <v/>
      </c>
      <c r="K21" s="127" t="str">
        <f aca="false">IFERROR(IF(COUNT(Government!J16),(Government!J16),""),"")</f>
        <v/>
      </c>
      <c r="L21" s="155" t="str">
        <f aca="false">IFERROR(IF(COUNT(Government!K16),(Government!K16),""),"")</f>
        <v/>
      </c>
      <c r="M21" s="118" t="str">
        <f aca="false">+IFERROR(IF(COUNT(L21),ROUND(L21/'Shareholding Pattern'!$L$57*100,2),""),0)</f>
        <v/>
      </c>
      <c r="N21" s="126" t="str">
        <f aca="false">IFERROR(IF(COUNT(Government!M16),(Government!M16),""),"")</f>
        <v/>
      </c>
      <c r="O21" s="119" t="str">
        <f aca="false">IFERROR(IF(COUNT(Government!N16),(Government!N16),""),"")</f>
        <v/>
      </c>
      <c r="P21" s="127" t="str">
        <f aca="false">IFERROR(IF(COUNT(Government!O16),(Government!O16),""),"")</f>
        <v/>
      </c>
      <c r="Q21" s="156" t="str">
        <f aca="false">IFERROR(IF(COUNT(Government!P16),(Government!P16),""),0)</f>
        <v/>
      </c>
      <c r="R21" s="127" t="str">
        <f aca="false">IFERROR(IF(COUNT(Government!Q16),(Government!Q16),""),"")</f>
        <v/>
      </c>
      <c r="S21" s="127" t="str">
        <f aca="false">IFERROR(IF(COUNT(Government!R16),(Government!R16),""),"")</f>
        <v/>
      </c>
      <c r="T21" s="127" t="str">
        <f aca="false">IFERROR(IF(COUNT(Government!S16),(Government!S16),""),"")</f>
        <v/>
      </c>
      <c r="U21" s="120" t="str">
        <f aca="false">+IFERROR(IF(COUNT(L21,T21),ROUND(SUM(L21,T21)/SUM('Shareholding Pattern'!$L$57,'Shareholding Pattern'!$T$57)*100,2),""),0)</f>
        <v/>
      </c>
      <c r="V21" s="121" t="str">
        <f aca="false">IFERROR(IF(COUNT(Government!U16),(Government!U16),""),"")</f>
        <v/>
      </c>
      <c r="W21" s="122" t="str">
        <f aca="false">+IFERROR(IF(COUNT(V21),ROUND(SUM(V21)/SUM(L21)*100,2),""),0)</f>
        <v/>
      </c>
      <c r="X21" s="121" t="str">
        <f aca="false">IFERROR(IF(COUNT(Government!W16),(Government!W16),""),"")</f>
        <v/>
      </c>
      <c r="Y21" s="120" t="str">
        <f aca="false">+IFERROR(IF(COUNT(X21),ROUND(SUM(X21)/SUM(L21)*100,2),""),0)</f>
        <v/>
      </c>
      <c r="Z21" s="127" t="str">
        <f aca="false">IFERROR(IF(COUNT(Government!Y16),(Government!Y16),""),"")</f>
        <v/>
      </c>
      <c r="AA21" s="123"/>
      <c r="AR21" s="0" t="s">
        <v>336</v>
      </c>
      <c r="AX21" s="0" t="s">
        <v>899</v>
      </c>
      <c r="AZ21" s="0" t="s">
        <v>900</v>
      </c>
      <c r="BF21" s="0" t="s">
        <v>503</v>
      </c>
    </row>
    <row r="22" customFormat="false" ht="20.1" hidden="false" customHeight="true" outlineLevel="0" collapsed="false">
      <c r="E22" s="124" t="s">
        <v>881</v>
      </c>
      <c r="F22" s="154" t="s">
        <v>897</v>
      </c>
      <c r="H22" s="127" t="str">
        <f aca="false">IFERROR(IF(COUNT(Institutions!$AD$13),IF(Institutions!$AD$13=0,"0",Institutions!$AD$13),""),"")</f>
        <v/>
      </c>
      <c r="I22" s="127" t="str">
        <f aca="false">IFERROR(IF(COUNT(Institutions!H16),(Institutions!H16),""),"")</f>
        <v/>
      </c>
      <c r="J22" s="127" t="str">
        <f aca="false">IFERROR(IF(COUNT(Institutions!I16),(Institutions!I16),""),"")</f>
        <v/>
      </c>
      <c r="K22" s="127" t="str">
        <f aca="false">IFERROR(IF(COUNT(Institutions!J16),(Institutions!J16),""),"")</f>
        <v/>
      </c>
      <c r="L22" s="155" t="str">
        <f aca="false">IFERROR(IF(COUNT(Institutions!K16),(Institutions!K16),""),"")</f>
        <v/>
      </c>
      <c r="M22" s="118" t="str">
        <f aca="false">+IFERROR(IF(COUNT(L22),ROUND(L22/'Shareholding Pattern'!$L$57*100,2),""),0)</f>
        <v/>
      </c>
      <c r="N22" s="126" t="str">
        <f aca="false">IFERROR(IF(COUNT(Institutions!M16),(Institutions!M16),""),"")</f>
        <v/>
      </c>
      <c r="O22" s="119" t="str">
        <f aca="false">IFERROR(IF(COUNT(Institutions!N16),(Institutions!N16),""),"")</f>
        <v/>
      </c>
      <c r="P22" s="127" t="str">
        <f aca="false">IFERROR(IF(COUNT(Institutions!O16),(Institutions!O16),""),"")</f>
        <v/>
      </c>
      <c r="Q22" s="156" t="str">
        <f aca="false">IFERROR(IF(COUNT(Institutions!P16),(Institutions!P16),""),0)</f>
        <v/>
      </c>
      <c r="R22" s="127" t="str">
        <f aca="false">IFERROR(IF(COUNT(Institutions!Q16),(Institutions!Q16),""),"")</f>
        <v/>
      </c>
      <c r="S22" s="127" t="str">
        <f aca="false">IFERROR(IF(COUNT(Institutions!R16),(Institutions!R16),""),"")</f>
        <v/>
      </c>
      <c r="T22" s="127" t="str">
        <f aca="false">IFERROR(IF(COUNT(Institutions!S16),(Institutions!S16),""),"")</f>
        <v/>
      </c>
      <c r="U22" s="120" t="str">
        <f aca="false">+IFERROR(IF(COUNT(L22,T22),ROUND(SUM(L22,T22)/SUM('Shareholding Pattern'!$L$57,'Shareholding Pattern'!$T$57)*100,2),""),0)</f>
        <v/>
      </c>
      <c r="V22" s="121" t="str">
        <f aca="false">IFERROR(IF(COUNT(Institutions!U16),(Institutions!U16),""),"")</f>
        <v/>
      </c>
      <c r="W22" s="122" t="str">
        <f aca="false">+IFERROR(IF(COUNT(V22),ROUND(SUM(V22)/SUM(L22)*100,2),""),0)</f>
        <v/>
      </c>
      <c r="X22" s="121" t="str">
        <f aca="false">IFERROR(IF(COUNT(Institutions!W16),(Institutions!W16),""),"")</f>
        <v/>
      </c>
      <c r="Y22" s="120" t="str">
        <f aca="false">+IFERROR(IF(COUNT(X22),ROUND(SUM(X22)/SUM(L22)*100,2),""),0)</f>
        <v/>
      </c>
      <c r="Z22" s="127" t="str">
        <f aca="false">IFERROR(IF(COUNT(Institutions!Y16),(Institutions!Y16),""),"")</f>
        <v/>
      </c>
      <c r="AA22" s="123"/>
      <c r="AR22" s="0" t="s">
        <v>339</v>
      </c>
      <c r="AX22" s="0" t="s">
        <v>901</v>
      </c>
      <c r="AZ22" s="0" t="s">
        <v>902</v>
      </c>
      <c r="BF22" s="0" t="s">
        <v>702</v>
      </c>
    </row>
    <row r="23" customFormat="false" ht="20.1" hidden="false" customHeight="true" outlineLevel="0" collapsed="false">
      <c r="E23" s="124" t="s">
        <v>885</v>
      </c>
      <c r="F23" s="154" t="s">
        <v>903</v>
      </c>
      <c r="H23" s="127" t="str">
        <f aca="false">IFERROR(IF(COUNT(FPIPromoter!$AD$13),IF(FPIPromoter!$AD$13=0,"0",FPIPromoter!$AD$13),""),"")</f>
        <v/>
      </c>
      <c r="I23" s="127" t="str">
        <f aca="false">IFERROR(IF(COUNT(FPIPromoter!H16),(FPIPromoter!H16),""),"")</f>
        <v/>
      </c>
      <c r="J23" s="127" t="str">
        <f aca="false">IFERROR(IF(COUNT(FPIPromoter!I16),(FPIPromoter!I16),""),"")</f>
        <v/>
      </c>
      <c r="K23" s="127" t="str">
        <f aca="false">IFERROR(IF(COUNT(FPIPromoter!J16),(FPIPromoter!J16),""),"")</f>
        <v/>
      </c>
      <c r="L23" s="155" t="str">
        <f aca="false">IFERROR(IF(COUNT(FPIPromoter!K16),(FPIPromoter!K16),""),"")</f>
        <v/>
      </c>
      <c r="M23" s="118" t="str">
        <f aca="false">+IFERROR(IF(COUNT(L23),ROUND(L23/'Shareholding Pattern'!$L$57*100,2),""),0)</f>
        <v/>
      </c>
      <c r="N23" s="126" t="str">
        <f aca="false">IFERROR(IF(COUNT(FPIPromoter!M16),(FPIPromoter!M16),""),"")</f>
        <v/>
      </c>
      <c r="O23" s="119" t="str">
        <f aca="false">IFERROR(IF(COUNT(FPIPromoter!N16),(FPIPromoter!N16),""),"")</f>
        <v/>
      </c>
      <c r="P23" s="127" t="str">
        <f aca="false">IFERROR(IF(COUNT(FPIPromoter!O16),(FPIPromoter!O16),""),"")</f>
        <v/>
      </c>
      <c r="Q23" s="156" t="str">
        <f aca="false">IFERROR(IF(COUNT(FPIPromoter!P16),(FPIPromoter!P16),""),0)</f>
        <v/>
      </c>
      <c r="R23" s="127" t="str">
        <f aca="false">IFERROR(IF(COUNT(FPIPromoter!Q16),(FPIPromoter!Q16),""),"")</f>
        <v/>
      </c>
      <c r="S23" s="127" t="str">
        <f aca="false">IFERROR(IF(COUNT(FPIPromoter!R16),(FPIPromoter!R16),""),"")</f>
        <v/>
      </c>
      <c r="T23" s="127" t="str">
        <f aca="false">IFERROR(IF(COUNT(FPIPromoter!S16),(FPIPromoter!S16),""),"")</f>
        <v/>
      </c>
      <c r="U23" s="120" t="str">
        <f aca="false">+IFERROR(IF(COUNT(L23,T23),ROUND(SUM(L23,T23)/SUM('Shareholding Pattern'!$L$57,'Shareholding Pattern'!$T$57)*100,2),""),0)</f>
        <v/>
      </c>
      <c r="V23" s="121" t="str">
        <f aca="false">IFERROR(IF(COUNT(FPIPromoter!U16),(FPIPromoter!U16),""),"")</f>
        <v/>
      </c>
      <c r="W23" s="122" t="str">
        <f aca="false">+IFERROR(IF(COUNT(V23),ROUND(SUM(V23)/SUM(L23)*100,2),""),0)</f>
        <v/>
      </c>
      <c r="X23" s="121" t="str">
        <f aca="false">IFERROR(IF(COUNT(FPIPromoter!W16),(FPIPromoter!W16),""),"")</f>
        <v/>
      </c>
      <c r="Y23" s="120" t="str">
        <f aca="false">+IFERROR(IF(COUNT(X23),ROUND(SUM(X23)/SUM(L23)*100,2),""),0)</f>
        <v/>
      </c>
      <c r="Z23" s="127" t="str">
        <f aca="false">IFERROR(IF(COUNT(FPIPromoter!Y16),(FPIPromoter!Y16),""),"")</f>
        <v/>
      </c>
      <c r="AA23" s="123"/>
      <c r="AR23" s="0" t="s">
        <v>342</v>
      </c>
      <c r="AX23" s="0" t="s">
        <v>904</v>
      </c>
      <c r="AZ23" s="0" t="s">
        <v>905</v>
      </c>
      <c r="BF23" s="0" t="s">
        <v>719</v>
      </c>
    </row>
    <row r="24" customFormat="false" ht="20.1" hidden="false" customHeight="true" outlineLevel="0" collapsed="false">
      <c r="E24" s="157" t="s">
        <v>906</v>
      </c>
      <c r="F24" s="158" t="s">
        <v>886</v>
      </c>
      <c r="H24" s="159" t="str">
        <f aca="false">IFERROR(IF(COUNT(OtherForeign!$AD$13),IF(OtherForeign!$AD$13=0,"0",OtherForeign!$AD$13),""),"")</f>
        <v/>
      </c>
      <c r="I24" s="159" t="str">
        <f aca="false">IFERROR(IF(COUNT(OtherForeign!J16),(OtherForeign!J16),""),"")</f>
        <v/>
      </c>
      <c r="J24" s="159" t="str">
        <f aca="false">IFERROR(IF(COUNT(OtherForeign!K16),(OtherForeign!K16),""),"")</f>
        <v/>
      </c>
      <c r="K24" s="159" t="str">
        <f aca="false">IFERROR(IF(COUNT(OtherForeign!L16),(OtherForeign!L16),""),"")</f>
        <v/>
      </c>
      <c r="L24" s="160" t="str">
        <f aca="false">IFERROR(IF(COUNT(OtherForeign!M16),(OtherForeign!M16),""),"")</f>
        <v/>
      </c>
      <c r="M24" s="132" t="str">
        <f aca="false">+IFERROR(IF(COUNT(L24),ROUND(L24/'Shareholding Pattern'!$L$57*100,2),""),0)</f>
        <v/>
      </c>
      <c r="N24" s="126" t="str">
        <f aca="false">IFERROR(IF(COUNT(OtherForeign!O16),(OtherForeign!O16),""),"")</f>
        <v/>
      </c>
      <c r="O24" s="119" t="str">
        <f aca="false">IFERROR(IF(COUNT(OtherForeign!P16),(OtherForeign!P16),""),"")</f>
        <v/>
      </c>
      <c r="P24" s="159" t="str">
        <f aca="false">IFERROR(IF(COUNT(OtherForeign!Q16),(OtherForeign!Q16),""),"")</f>
        <v/>
      </c>
      <c r="Q24" s="161" t="str">
        <f aca="false">IFERROR(IF(COUNT(OtherForeign!R16),(OtherForeign!R16),""),0)</f>
        <v/>
      </c>
      <c r="R24" s="159" t="str">
        <f aca="false">IFERROR(IF(COUNT(OtherForeign!S16),(OtherForeign!S16),""),"")</f>
        <v/>
      </c>
      <c r="S24" s="159" t="str">
        <f aca="false">IFERROR(IF(COUNT(OtherForeign!T16),(OtherForeign!T16),""),"")</f>
        <v/>
      </c>
      <c r="T24" s="159" t="str">
        <f aca="false">IFERROR(IF(COUNT(OtherForeign!U16),(OtherForeign!U16),""),"")</f>
        <v/>
      </c>
      <c r="U24" s="133" t="str">
        <f aca="false">+IFERROR(IF(COUNT(L24,T24),ROUND(SUM(L24,T24)/SUM('Shareholding Pattern'!$L$57,'Shareholding Pattern'!$T$57)*100,2),""),0)</f>
        <v/>
      </c>
      <c r="V24" s="121" t="str">
        <f aca="false">IFERROR(IF(COUNT(OtherForeign!W16),(OtherForeign!W16),""),"")</f>
        <v/>
      </c>
      <c r="W24" s="134" t="str">
        <f aca="false">+IFERROR(IF(COUNT(V24),ROUND(SUM(V24)/SUM(L24)*100,2),""),0)</f>
        <v/>
      </c>
      <c r="X24" s="121" t="str">
        <f aca="false">IFERROR(IF(COUNT(OtherForeign!Y16),(OtherForeign!Y16),""),"")</f>
        <v/>
      </c>
      <c r="Y24" s="133" t="str">
        <f aca="false">+IFERROR(IF(COUNT(X24),ROUND(SUM(X24)/SUM(L24)*100,2),""),0)</f>
        <v/>
      </c>
      <c r="Z24" s="159" t="str">
        <f aca="false">IFERROR(IF(COUNT(OtherForeign!AA16),(OtherForeign!AA16),""),"")</f>
        <v/>
      </c>
      <c r="AA24" s="123"/>
      <c r="AR24" s="0" t="s">
        <v>345</v>
      </c>
      <c r="AX24" s="0" t="s">
        <v>907</v>
      </c>
      <c r="AZ24" s="0" t="s">
        <v>908</v>
      </c>
      <c r="BF24" s="0" t="s">
        <v>516</v>
      </c>
    </row>
    <row r="25" customFormat="false" ht="20.1" hidden="false" customHeight="true" outlineLevel="0" collapsed="false">
      <c r="E25" s="135" t="s">
        <v>909</v>
      </c>
      <c r="F25" s="135"/>
      <c r="G25" s="135"/>
      <c r="H25" s="136" t="str">
        <f aca="false">+IFERROR(IF(COUNT(H20:H24),ROUND(SUM(H20:H24),0),""),"")</f>
        <v/>
      </c>
      <c r="I25" s="136" t="str">
        <f aca="false">+IFERROR(IF(COUNT(I20:I24),ROUND(SUM(I20:I24),0),""),"")</f>
        <v/>
      </c>
      <c r="J25" s="136" t="str">
        <f aca="false">+IFERROR(IF(COUNT(J20:J24),ROUND(SUM(J20:J24),0),""),"")</f>
        <v/>
      </c>
      <c r="K25" s="136" t="str">
        <f aca="false">+IFERROR(IF(COUNT(K20:K24),ROUND(SUM(K20:K24),0),""),"")</f>
        <v/>
      </c>
      <c r="L25" s="137" t="str">
        <f aca="false">+IFERROR(IF(COUNT(L20:L24),ROUND(SUM(L20:L24),0),""),"")</f>
        <v/>
      </c>
      <c r="M25" s="138" t="str">
        <f aca="false">+IFERROR(IF(COUNT(L25),ROUND(L25/'Shareholding Pattern'!$L$57*100,2),""),0)</f>
        <v/>
      </c>
      <c r="N25" s="139" t="str">
        <f aca="false">+IFERROR(IF(COUNT(N20:N24),ROUND(SUM(N20:N24),0),""),"")</f>
        <v/>
      </c>
      <c r="O25" s="139" t="str">
        <f aca="false">+IFERROR(IF(COUNT(O20:O24),ROUND(SUM(O20:O24),0),""),"")</f>
        <v/>
      </c>
      <c r="P25" s="136" t="str">
        <f aca="false">+IFERROR(IF(COUNT(P20:P24),ROUND(SUM(P20:P24),0),""),"")</f>
        <v/>
      </c>
      <c r="Q25" s="138" t="str">
        <f aca="false">IFERROR(IF(COUNT(P25),ROUND(P25/$P$58*100,2),""),0)</f>
        <v/>
      </c>
      <c r="R25" s="139" t="str">
        <f aca="false">+IFERROR(IF(COUNT(R20:R24),ROUND(SUM(R20:R24),0),""),"")</f>
        <v/>
      </c>
      <c r="S25" s="139" t="str">
        <f aca="false">+IFERROR(IF(COUNT(S20:S24),ROUND(SUM(S20:S24),0),""),"")</f>
        <v/>
      </c>
      <c r="T25" s="136" t="str">
        <f aca="false">+IFERROR(IF(COUNT(T20:T24),ROUND(SUM(T20:T24),0),""),"")</f>
        <v/>
      </c>
      <c r="U25" s="70" t="str">
        <f aca="false">+IFERROR(IF(COUNT(L25,T25),ROUND(SUM(L25,T25)/SUM('Shareholding Pattern'!$L$57,'Shareholding Pattern'!$T$57)*100,2),""),0)</f>
        <v/>
      </c>
      <c r="V25" s="137" t="str">
        <f aca="false">+IFERROR(IF(COUNT(V20:V24),ROUND(SUM(V20:V24),0),""),"")</f>
        <v/>
      </c>
      <c r="W25" s="140" t="str">
        <f aca="false">+IFERROR(IF(COUNT(V25),ROUND(SUM(V25)/SUM(L25)*100,2),""),0)</f>
        <v/>
      </c>
      <c r="X25" s="137" t="str">
        <f aca="false">+IFERROR(IF(COUNT(X20:X24),ROUND(SUM(X20:X24),0),""),"")</f>
        <v/>
      </c>
      <c r="Y25" s="70" t="str">
        <f aca="false">+IFERROR(IF(COUNT(X25),ROUND(SUM(X25)/SUM(L25)*100,2),""),0)</f>
        <v/>
      </c>
      <c r="Z25" s="136" t="str">
        <f aca="false">+IFERROR(IF(COUNT(Z20:Z24),ROUND(SUM(Z20:Z24),0),""),"")</f>
        <v/>
      </c>
      <c r="AR25" s="0" t="s">
        <v>330</v>
      </c>
      <c r="AX25" s="0" t="s">
        <v>910</v>
      </c>
      <c r="AZ25" s="0" t="s">
        <v>911</v>
      </c>
      <c r="BF25" s="0" t="s">
        <v>529</v>
      </c>
    </row>
    <row r="26" customFormat="false" ht="36.75" hidden="false" customHeight="true" outlineLevel="0" collapsed="false">
      <c r="E26" s="162" t="s">
        <v>912</v>
      </c>
      <c r="F26" s="162"/>
      <c r="G26" s="162"/>
      <c r="H26" s="136" t="str">
        <f aca="false">+IFERROR(IF(COUNT(H18,H25),ROUND(SUM(H18,H25),0),""),"")</f>
        <v/>
      </c>
      <c r="I26" s="136" t="n">
        <f aca="false">+IFERROR(IF(COUNT(I18,I25),ROUND(SUM(I18,I25),0),""),"")</f>
        <v>2511075</v>
      </c>
      <c r="J26" s="136" t="str">
        <f aca="false">+IFERROR(IF(COUNT(J18,J25),ROUND(SUM(J18,J25),0),""),"")</f>
        <v/>
      </c>
      <c r="K26" s="136" t="str">
        <f aca="false">+IFERROR(IF(COUNT(K18,K25),ROUND(SUM(K18,K25),0),""),"")</f>
        <v/>
      </c>
      <c r="L26" s="137" t="n">
        <f aca="false">+IFERROR(IF(COUNT(L18,L25),ROUND(SUM(L18,L25),0),""),"")</f>
        <v>2511075</v>
      </c>
      <c r="M26" s="138" t="n">
        <f aca="false">+IFERROR(IF(COUNT(L26),ROUND(L26/'Shareholding Pattern'!$L$57*100,2),""),0)</f>
        <v>65.85</v>
      </c>
      <c r="N26" s="139" t="n">
        <f aca="false">+IFERROR(IF(COUNT(N18,N25),ROUND(SUM(N18,N25),0),""),"")</f>
        <v>2511075</v>
      </c>
      <c r="O26" s="139" t="str">
        <f aca="false">+IFERROR(IF(COUNT(O18,O25),ROUND(SUM(O18,O25),0),""),"")</f>
        <v/>
      </c>
      <c r="P26" s="136" t="n">
        <f aca="false">+IFERROR(IF(COUNT(P18,P25),ROUND(SUM(P18,P25),0),""),"")</f>
        <v>2511075</v>
      </c>
      <c r="Q26" s="138" t="n">
        <f aca="false">IFERROR(IF(COUNT(P26),ROUND(P26/$P$58*100,2),""),0)</f>
        <v>65.85</v>
      </c>
      <c r="R26" s="139" t="str">
        <f aca="false">+IFERROR(IF(COUNT(R18,R25),ROUND(SUM(R18,R25),0),""),"")</f>
        <v/>
      </c>
      <c r="S26" s="139" t="str">
        <f aca="false">+IFERROR(IF(COUNT(S18,S25),ROUND(SUM(S18,S25),0),""),"")</f>
        <v/>
      </c>
      <c r="T26" s="137" t="str">
        <f aca="false">+IFERROR(IF(COUNT(T18,T25),ROUND(SUM(T18,T25),0),""),"")</f>
        <v/>
      </c>
      <c r="U26" s="70" t="n">
        <f aca="false">+IFERROR(IF(COUNT(L26,T26),ROUND(SUM(L26,T26)/SUM('Shareholding Pattern'!$L$57,'Shareholding Pattern'!$T$57)*100,2),""),0)</f>
        <v>65.85</v>
      </c>
      <c r="V26" s="137" t="str">
        <f aca="false">+IFERROR(IF(COUNT(V18,V25),ROUND(SUM(V18,V25),0),""),"")</f>
        <v/>
      </c>
      <c r="W26" s="140" t="str">
        <f aca="false">+IFERROR(IF(COUNT(V26),ROUND(SUM(V26)/SUM(L26)*100,2),""),0)</f>
        <v/>
      </c>
      <c r="X26" s="137" t="str">
        <f aca="false">+IFERROR(IF(COUNT(X18,X25),ROUND(SUM(X18,X25),0),""),"")</f>
        <v/>
      </c>
      <c r="Y26" s="70" t="str">
        <f aca="false">+IFERROR(IF(COUNT(X26),ROUND(SUM(X26)/SUM(L26)*100,2),""),0)</f>
        <v/>
      </c>
      <c r="Z26" s="137" t="n">
        <f aca="false">+IFERROR(IF(COUNT(Z18,Z25),ROUND(SUM(Z18,Z25),0),""),"")</f>
        <v>2511075</v>
      </c>
      <c r="AR26" s="0" t="s">
        <v>237</v>
      </c>
      <c r="AX26" s="0" t="s">
        <v>913</v>
      </c>
      <c r="AZ26" s="0" t="s">
        <v>914</v>
      </c>
      <c r="BF26" s="0" t="s">
        <v>542</v>
      </c>
    </row>
    <row r="27" customFormat="false" ht="33" hidden="false" customHeight="true" outlineLevel="0" collapsed="false">
      <c r="E27" s="163"/>
      <c r="F27" s="164" t="s">
        <v>915</v>
      </c>
      <c r="M27" s="0"/>
      <c r="N27" s="0"/>
      <c r="O27" s="0"/>
      <c r="Q27" s="0"/>
      <c r="U27" s="0"/>
      <c r="V27" s="0"/>
      <c r="W27" s="0"/>
      <c r="X27" s="0"/>
      <c r="Y27" s="0"/>
      <c r="AX27" s="0" t="s">
        <v>916</v>
      </c>
      <c r="AZ27" s="0" t="s">
        <v>917</v>
      </c>
      <c r="BF27" s="0" t="s">
        <v>555</v>
      </c>
    </row>
    <row r="28" customFormat="false" ht="31.5" hidden="false" customHeight="true" outlineLevel="0" collapsed="false">
      <c r="E28" s="165" t="s">
        <v>918</v>
      </c>
      <c r="F28" s="166" t="s">
        <v>919</v>
      </c>
      <c r="G28" s="167"/>
      <c r="H28" s="168" t="s">
        <v>920</v>
      </c>
      <c r="I28" s="167"/>
      <c r="J28" s="167"/>
      <c r="K28" s="167"/>
      <c r="L28" s="167"/>
      <c r="M28" s="167"/>
      <c r="N28" s="167"/>
      <c r="O28" s="167"/>
      <c r="P28" s="167"/>
      <c r="Q28" s="167"/>
      <c r="R28" s="167"/>
      <c r="S28" s="167"/>
      <c r="T28" s="167"/>
      <c r="U28" s="167"/>
      <c r="V28" s="167"/>
      <c r="W28" s="167"/>
      <c r="X28" s="167"/>
      <c r="Y28" s="167"/>
      <c r="Z28" s="169"/>
      <c r="AX28" s="0" t="s">
        <v>921</v>
      </c>
      <c r="AZ28" s="0" t="s">
        <v>922</v>
      </c>
      <c r="BF28" s="0" t="s">
        <v>568</v>
      </c>
    </row>
    <row r="29" customFormat="false" ht="20.1" hidden="false" customHeight="true" outlineLevel="0" collapsed="false">
      <c r="E29" s="170" t="s">
        <v>871</v>
      </c>
      <c r="F29" s="171" t="s">
        <v>897</v>
      </c>
      <c r="G29" s="171"/>
      <c r="H29" s="171"/>
      <c r="I29" s="171"/>
      <c r="J29" s="171"/>
      <c r="K29" s="171"/>
      <c r="L29" s="171"/>
      <c r="M29" s="171"/>
      <c r="N29" s="171"/>
      <c r="O29" s="171"/>
      <c r="P29" s="171"/>
      <c r="Q29" s="171"/>
      <c r="R29" s="171"/>
      <c r="S29" s="171"/>
      <c r="T29" s="171"/>
      <c r="U29" s="171"/>
      <c r="V29" s="171"/>
      <c r="W29" s="171"/>
      <c r="X29" s="171"/>
      <c r="Y29" s="171"/>
      <c r="Z29" s="171"/>
      <c r="AX29" s="0" t="s">
        <v>923</v>
      </c>
      <c r="AZ29" s="0" t="s">
        <v>924</v>
      </c>
      <c r="BF29" s="0" t="s">
        <v>581</v>
      </c>
    </row>
    <row r="30" customFormat="false" ht="20.1" hidden="false" customHeight="true" outlineLevel="0" collapsed="false">
      <c r="E30" s="124" t="s">
        <v>873</v>
      </c>
      <c r="F30" s="172" t="s">
        <v>925</v>
      </c>
      <c r="H30" s="173"/>
      <c r="I30" s="173"/>
      <c r="J30" s="173"/>
      <c r="K30" s="173"/>
      <c r="L30" s="174" t="str">
        <f aca="false">+IFERROR(IF(COUNT(I30:K30),ROUND(SUM(I30:K30),0),""),"")</f>
        <v/>
      </c>
      <c r="M30" s="175" t="str">
        <f aca="false">+IFERROR(IF(COUNT(L30),ROUND(L30/'Shareholding Pattern'!$L$57*100,2),""),"")</f>
        <v/>
      </c>
      <c r="N30" s="176" t="str">
        <f aca="false">IF(I30="","",I30)</f>
        <v/>
      </c>
      <c r="O30" s="173"/>
      <c r="P30" s="127" t="str">
        <f aca="false">+IFERROR(IF(COUNT(N30:O30),ROUND(SUM(N30:O30),0),""),"")</f>
        <v/>
      </c>
      <c r="Q30" s="156" t="str">
        <f aca="false">+IFERROR(IF(COUNT(P30),ROUND(P30/'Shareholding Pattern'!$P$58*100,2),""),"")</f>
        <v/>
      </c>
      <c r="R30" s="173"/>
      <c r="S30" s="173"/>
      <c r="T30" s="127" t="str">
        <f aca="false">+IFERROR(IF(COUNT(R30:S30),ROUND(SUM(R30:S30),0),""),"")</f>
        <v/>
      </c>
      <c r="U30" s="177" t="str">
        <f aca="false">+IFERROR(IF(COUNT(L30,T30),ROUND(SUM(L30,T30)/SUM('Shareholding Pattern'!$L$57,'Shareholding Pattern'!$T$57)*100,2),""),"")</f>
        <v/>
      </c>
      <c r="V30" s="173"/>
      <c r="W30" s="122" t="str">
        <f aca="false">+IFERROR(IF(COUNT(V30),ROUND(SUM(V30)/SUM(L30)*100,2),""),0)</f>
        <v/>
      </c>
      <c r="X30" s="178"/>
      <c r="Y30" s="178"/>
      <c r="Z30" s="173"/>
      <c r="AR30" s="0" t="s">
        <v>926</v>
      </c>
      <c r="AX30" s="0" t="s">
        <v>927</v>
      </c>
      <c r="AZ30" s="0" t="s">
        <v>928</v>
      </c>
      <c r="BF30" s="0" t="s">
        <v>594</v>
      </c>
    </row>
    <row r="31" customFormat="false" ht="20.1" hidden="false" customHeight="true" outlineLevel="0" collapsed="false">
      <c r="E31" s="124" t="s">
        <v>877</v>
      </c>
      <c r="F31" s="154" t="s">
        <v>929</v>
      </c>
      <c r="H31" s="173"/>
      <c r="I31" s="173"/>
      <c r="J31" s="173"/>
      <c r="K31" s="173"/>
      <c r="L31" s="155" t="str">
        <f aca="false">+IFERROR(IF(COUNT(I31:K31),ROUND(SUM(I31:K31),0),""),"")</f>
        <v/>
      </c>
      <c r="M31" s="175" t="str">
        <f aca="false">+IFERROR(IF(COUNT(L31),ROUND(L31/'Shareholding Pattern'!$L$57*100,2),""),"")</f>
        <v/>
      </c>
      <c r="N31" s="176" t="str">
        <f aca="false">IF(I31="","",I31)</f>
        <v/>
      </c>
      <c r="O31" s="173"/>
      <c r="P31" s="127" t="str">
        <f aca="false">+IFERROR(IF(COUNT(N31:O31),ROUND(SUM(N31:O31),0),""),"")</f>
        <v/>
      </c>
      <c r="Q31" s="156" t="str">
        <f aca="false">+IFERROR(IF(COUNT(P31),ROUND(P31/'Shareholding Pattern'!$P$58*100,2),""),"")</f>
        <v/>
      </c>
      <c r="R31" s="173"/>
      <c r="S31" s="173"/>
      <c r="T31" s="127" t="str">
        <f aca="false">+IFERROR(IF(COUNT(R31:S31),ROUND(SUM(R31:S31),0),""),"")</f>
        <v/>
      </c>
      <c r="U31" s="177" t="str">
        <f aca="false">+IFERROR(IF(COUNT(L31,T31),ROUND(SUM(L31,T31)/SUM('Shareholding Pattern'!$L$57,'Shareholding Pattern'!$T$57)*100,2),""),"")</f>
        <v/>
      </c>
      <c r="V31" s="173"/>
      <c r="W31" s="122" t="str">
        <f aca="false">+IFERROR(IF(COUNT(V31),ROUND(SUM(V31)/SUM(L31)*100,2),""),0)</f>
        <v/>
      </c>
      <c r="X31" s="178"/>
      <c r="Y31" s="178"/>
      <c r="Z31" s="173"/>
      <c r="AR31" s="0" t="s">
        <v>354</v>
      </c>
      <c r="AX31" s="0" t="s">
        <v>930</v>
      </c>
      <c r="AZ31" s="0" t="s">
        <v>931</v>
      </c>
      <c r="BF31" s="0" t="s">
        <v>732</v>
      </c>
    </row>
    <row r="32" customFormat="false" ht="20.1" hidden="false" customHeight="true" outlineLevel="0" collapsed="false">
      <c r="E32" s="124" t="s">
        <v>881</v>
      </c>
      <c r="F32" s="154" t="s">
        <v>932</v>
      </c>
      <c r="H32" s="173"/>
      <c r="I32" s="173"/>
      <c r="J32" s="173"/>
      <c r="K32" s="173"/>
      <c r="L32" s="155" t="str">
        <f aca="false">+IFERROR(IF(COUNT(I32:K32),ROUND(SUM(I32:K32),0),""),"")</f>
        <v/>
      </c>
      <c r="M32" s="175" t="str">
        <f aca="false">+IFERROR(IF(COUNT(L32),ROUND(L32/'Shareholding Pattern'!$L$57*100,2),""),"")</f>
        <v/>
      </c>
      <c r="N32" s="176" t="str">
        <f aca="false">IF(I32="","",I32)</f>
        <v/>
      </c>
      <c r="O32" s="173"/>
      <c r="P32" s="127" t="str">
        <f aca="false">+IFERROR(IF(COUNT(N32:O32),ROUND(SUM(N32:O32),0),""),"")</f>
        <v/>
      </c>
      <c r="Q32" s="156" t="str">
        <f aca="false">+IFERROR(IF(COUNT(P32),ROUND(P32/'Shareholding Pattern'!$P$58*100,2),""),"")</f>
        <v/>
      </c>
      <c r="R32" s="173"/>
      <c r="S32" s="173"/>
      <c r="T32" s="127" t="str">
        <f aca="false">+IFERROR(IF(COUNT(R32:S32),ROUND(SUM(R32:S32),0),""),"")</f>
        <v/>
      </c>
      <c r="U32" s="177" t="str">
        <f aca="false">+IFERROR(IF(COUNT(L32,T32),ROUND(SUM(L32,T32)/SUM('Shareholding Pattern'!$L$57,'Shareholding Pattern'!$T$57)*100,2),""),"")</f>
        <v/>
      </c>
      <c r="V32" s="173"/>
      <c r="W32" s="122" t="str">
        <f aca="false">+IFERROR(IF(COUNT(V32),ROUND(SUM(V32)/SUM(L32)*100,2),""),0)</f>
        <v/>
      </c>
      <c r="X32" s="178"/>
      <c r="Y32" s="178"/>
      <c r="Z32" s="173"/>
      <c r="AR32" s="0" t="s">
        <v>357</v>
      </c>
      <c r="AX32" s="0" t="s">
        <v>933</v>
      </c>
      <c r="AZ32" s="0" t="s">
        <v>934</v>
      </c>
      <c r="BF32" s="0" t="s">
        <v>607</v>
      </c>
    </row>
    <row r="33" customFormat="false" ht="20.1" hidden="false" customHeight="true" outlineLevel="0" collapsed="false">
      <c r="E33" s="124" t="s">
        <v>885</v>
      </c>
      <c r="F33" s="154" t="s">
        <v>935</v>
      </c>
      <c r="H33" s="173"/>
      <c r="I33" s="173"/>
      <c r="J33" s="173"/>
      <c r="K33" s="173"/>
      <c r="L33" s="155" t="str">
        <f aca="false">+IFERROR(IF(COUNT(I33:K33),ROUND(SUM(I33:K33),0),""),"")</f>
        <v/>
      </c>
      <c r="M33" s="175" t="str">
        <f aca="false">+IFERROR(IF(COUNT(L33),ROUND(L33/'Shareholding Pattern'!$L$57*100,2),""),"")</f>
        <v/>
      </c>
      <c r="N33" s="176" t="str">
        <f aca="false">IF(I33="","",I33)</f>
        <v/>
      </c>
      <c r="O33" s="173"/>
      <c r="P33" s="127" t="str">
        <f aca="false">+IFERROR(IF(COUNT(N33:O33),ROUND(SUM(N33:O33),0),""),"")</f>
        <v/>
      </c>
      <c r="Q33" s="156" t="str">
        <f aca="false">+IFERROR(IF(COUNT(P33),ROUND(P33/'Shareholding Pattern'!$P$58*100,2),""),"")</f>
        <v/>
      </c>
      <c r="R33" s="173"/>
      <c r="S33" s="173"/>
      <c r="T33" s="127" t="str">
        <f aca="false">+IFERROR(IF(COUNT(R33:S33),ROUND(SUM(R33:S33),0),""),"")</f>
        <v/>
      </c>
      <c r="U33" s="177" t="str">
        <f aca="false">+IFERROR(IF(COUNT(L33,T33),ROUND(SUM(L33,T33)/SUM('Shareholding Pattern'!$L$57,'Shareholding Pattern'!$T$57)*100,2),""),"")</f>
        <v/>
      </c>
      <c r="V33" s="173"/>
      <c r="W33" s="122" t="str">
        <f aca="false">+IFERROR(IF(COUNT(V33),ROUND(SUM(V33)/SUM(L33)*100,2),""),0)</f>
        <v/>
      </c>
      <c r="X33" s="178"/>
      <c r="Y33" s="178"/>
      <c r="Z33" s="173"/>
      <c r="AR33" s="0" t="s">
        <v>360</v>
      </c>
      <c r="AX33" s="0" t="s">
        <v>936</v>
      </c>
      <c r="AZ33" s="0" t="s">
        <v>937</v>
      </c>
      <c r="BF33" s="0" t="s">
        <v>620</v>
      </c>
    </row>
    <row r="34" customFormat="false" ht="20.1" hidden="false" customHeight="true" outlineLevel="0" collapsed="false">
      <c r="E34" s="124" t="s">
        <v>906</v>
      </c>
      <c r="F34" s="154" t="s">
        <v>938</v>
      </c>
      <c r="H34" s="173"/>
      <c r="I34" s="173"/>
      <c r="J34" s="173"/>
      <c r="K34" s="173"/>
      <c r="L34" s="155" t="str">
        <f aca="false">+IFERROR(IF(COUNT(I34:K34),ROUND(SUM(I34:K34),0),""),"")</f>
        <v/>
      </c>
      <c r="M34" s="175" t="str">
        <f aca="false">+IFERROR(IF(COUNT(L34),ROUND(L34/'Shareholding Pattern'!$L$57*100,2),""),"")</f>
        <v/>
      </c>
      <c r="N34" s="176" t="str">
        <f aca="false">IF(I34="","",I34)</f>
        <v/>
      </c>
      <c r="O34" s="173"/>
      <c r="P34" s="127" t="str">
        <f aca="false">+IFERROR(IF(COUNT(N34:O34),ROUND(SUM(N34:O34),0),""),"")</f>
        <v/>
      </c>
      <c r="Q34" s="156" t="str">
        <f aca="false">+IFERROR(IF(COUNT(P34),ROUND(P34/'Shareholding Pattern'!$P$58*100,2),""),"")</f>
        <v/>
      </c>
      <c r="R34" s="173"/>
      <c r="S34" s="173"/>
      <c r="T34" s="127" t="str">
        <f aca="false">+IFERROR(IF(COUNT(R34,S34),ROUND(SUM(R34,S34),0),""),"")</f>
        <v/>
      </c>
      <c r="U34" s="177" t="str">
        <f aca="false">+IFERROR(IF(COUNT(L34,T34),ROUND(SUM(L34,T34)/SUM('Shareholding Pattern'!$L$57,'Shareholding Pattern'!$T$57)*100,2),""),"")</f>
        <v/>
      </c>
      <c r="V34" s="173"/>
      <c r="W34" s="122" t="str">
        <f aca="false">+IFERROR(IF(COUNT(V34),ROUND(SUM(V34)/SUM(L34)*100,2),""),0)</f>
        <v/>
      </c>
      <c r="X34" s="178"/>
      <c r="Y34" s="178"/>
      <c r="Z34" s="173"/>
      <c r="AR34" s="0" t="s">
        <v>363</v>
      </c>
      <c r="AX34" s="0" t="s">
        <v>939</v>
      </c>
      <c r="AZ34" s="0" t="s">
        <v>940</v>
      </c>
      <c r="BF34" s="0" t="s">
        <v>633</v>
      </c>
    </row>
    <row r="35" customFormat="false" ht="20.1" hidden="false" customHeight="true" outlineLevel="0" collapsed="false">
      <c r="E35" s="124" t="s">
        <v>941</v>
      </c>
      <c r="F35" s="154" t="s">
        <v>882</v>
      </c>
      <c r="H35" s="173"/>
      <c r="I35" s="173"/>
      <c r="J35" s="173"/>
      <c r="K35" s="173"/>
      <c r="L35" s="155" t="str">
        <f aca="false">+IFERROR(IF(COUNT(I35:K35),ROUND(SUM(I35:K35),0),""),"")</f>
        <v/>
      </c>
      <c r="M35" s="175" t="str">
        <f aca="false">+IFERROR(IF(COUNT(L35),ROUND(L35/'Shareholding Pattern'!$L$57*100,2),""),"")</f>
        <v/>
      </c>
      <c r="N35" s="176" t="str">
        <f aca="false">IF(I35="","",I35)</f>
        <v/>
      </c>
      <c r="O35" s="173"/>
      <c r="P35" s="127" t="str">
        <f aca="false">+IFERROR(IF(COUNT(N35:O35),ROUND(SUM(N35:O35),0),""),"")</f>
        <v/>
      </c>
      <c r="Q35" s="156" t="str">
        <f aca="false">+IFERROR(IF(COUNT(P35),ROUND(P35/'Shareholding Pattern'!$P$58*100,2),""),"")</f>
        <v/>
      </c>
      <c r="R35" s="173"/>
      <c r="S35" s="173"/>
      <c r="T35" s="127" t="str">
        <f aca="false">+IFERROR(IF(COUNT(R35:S35),ROUND(SUM(R35:S35),0),""),"")</f>
        <v/>
      </c>
      <c r="U35" s="177" t="str">
        <f aca="false">+IFERROR(IF(COUNT(L35,T35),ROUND(SUM(L35,T35)/SUM('Shareholding Pattern'!$L$57,'Shareholding Pattern'!$T$57)*100,2),""),"")</f>
        <v/>
      </c>
      <c r="V35" s="173"/>
      <c r="W35" s="122" t="str">
        <f aca="false">+IFERROR(IF(COUNT(V35),ROUND(SUM(V35)/SUM(L35)*100,2),""),0)</f>
        <v/>
      </c>
      <c r="X35" s="178"/>
      <c r="Y35" s="178"/>
      <c r="Z35" s="173"/>
      <c r="AR35" s="0" t="s">
        <v>366</v>
      </c>
      <c r="AX35" s="0" t="s">
        <v>942</v>
      </c>
      <c r="AZ35" s="0" t="s">
        <v>943</v>
      </c>
      <c r="BF35" s="0" t="s">
        <v>646</v>
      </c>
    </row>
    <row r="36" customFormat="false" ht="20.1" hidden="false" customHeight="true" outlineLevel="0" collapsed="false">
      <c r="E36" s="124" t="s">
        <v>944</v>
      </c>
      <c r="F36" s="154" t="s">
        <v>945</v>
      </c>
      <c r="H36" s="173"/>
      <c r="I36" s="173"/>
      <c r="J36" s="173"/>
      <c r="K36" s="173"/>
      <c r="L36" s="155" t="str">
        <f aca="false">+IFERROR(IF(COUNT(I36:K36),ROUND(SUM(I36:K36),0),""),"")</f>
        <v/>
      </c>
      <c r="M36" s="175" t="str">
        <f aca="false">+IFERROR(IF(COUNT(L36),ROUND(L36/'Shareholding Pattern'!$L$57*100,2),""),"")</f>
        <v/>
      </c>
      <c r="N36" s="176" t="str">
        <f aca="false">IF(I36="","",I36)</f>
        <v/>
      </c>
      <c r="O36" s="173"/>
      <c r="P36" s="127" t="str">
        <f aca="false">+IFERROR(IF(COUNT(N36:O36),ROUND(SUM(N36:O36),0),""),"")</f>
        <v/>
      </c>
      <c r="Q36" s="156" t="str">
        <f aca="false">+IFERROR(IF(COUNT(P36),ROUND(P36/'Shareholding Pattern'!$P$58*100,2),""),"")</f>
        <v/>
      </c>
      <c r="R36" s="173"/>
      <c r="S36" s="173"/>
      <c r="T36" s="127" t="str">
        <f aca="false">+IFERROR(IF(COUNT(R36:S36),ROUND(SUM(R36:S36),0),""),"")</f>
        <v/>
      </c>
      <c r="U36" s="177" t="str">
        <f aca="false">+IFERROR(IF(COUNT(L36,T36),ROUND(SUM(L36,T36)/SUM('Shareholding Pattern'!$L$57,'Shareholding Pattern'!$T$57)*100,2),""),"")</f>
        <v/>
      </c>
      <c r="V36" s="173"/>
      <c r="W36" s="122" t="str">
        <f aca="false">+IFERROR(IF(COUNT(V36),ROUND(SUM(V36)/SUM(L36)*100,2),""),0)</f>
        <v/>
      </c>
      <c r="X36" s="178"/>
      <c r="Y36" s="178"/>
      <c r="Z36" s="173"/>
      <c r="AR36" s="0" t="s">
        <v>369</v>
      </c>
      <c r="AX36" s="0" t="s">
        <v>946</v>
      </c>
      <c r="AZ36" s="0" t="s">
        <v>947</v>
      </c>
      <c r="BF36" s="0" t="s">
        <v>659</v>
      </c>
    </row>
    <row r="37" customFormat="false" ht="20.1" hidden="false" customHeight="true" outlineLevel="0" collapsed="false">
      <c r="E37" s="124" t="s">
        <v>948</v>
      </c>
      <c r="F37" s="154" t="s">
        <v>949</v>
      </c>
      <c r="H37" s="173"/>
      <c r="I37" s="173"/>
      <c r="J37" s="173"/>
      <c r="K37" s="173"/>
      <c r="L37" s="155" t="str">
        <f aca="false">+IFERROR(IF(COUNT(I37:K37),ROUND(SUM(I37:K37),0),""),"")</f>
        <v/>
      </c>
      <c r="M37" s="175" t="str">
        <f aca="false">+IFERROR(IF(COUNT(L37),ROUND(L37/'Shareholding Pattern'!$L$57*100,2),""),"")</f>
        <v/>
      </c>
      <c r="N37" s="176" t="str">
        <f aca="false">IF(I37="","",I37)</f>
        <v/>
      </c>
      <c r="O37" s="173"/>
      <c r="P37" s="127" t="str">
        <f aca="false">+IFERROR(IF(COUNT(N37:O37),ROUND(SUM(N37:O37),0),""),"")</f>
        <v/>
      </c>
      <c r="Q37" s="156" t="str">
        <f aca="false">+IFERROR(IF(COUNT(P37),ROUND(P37/'Shareholding Pattern'!$P$58*100,2),""),"")</f>
        <v/>
      </c>
      <c r="R37" s="173"/>
      <c r="S37" s="173"/>
      <c r="T37" s="127" t="str">
        <f aca="false">+IFERROR(IF(COUNT(R37:S37),ROUND(SUM(R37:S37),0),""),"")</f>
        <v/>
      </c>
      <c r="U37" s="177" t="str">
        <f aca="false">+IFERROR(IF(COUNT(L37,T37),ROUND(SUM(L37,T37)/SUM('Shareholding Pattern'!$L$57,'Shareholding Pattern'!$T$57)*100,2),""),"")</f>
        <v/>
      </c>
      <c r="V37" s="173"/>
      <c r="W37" s="122" t="str">
        <f aca="false">+IFERROR(IF(COUNT(V37),ROUND(SUM(V37)/SUM(L37)*100,2),""),0)</f>
        <v/>
      </c>
      <c r="X37" s="178"/>
      <c r="Y37" s="178"/>
      <c r="Z37" s="173"/>
      <c r="AR37" s="0" t="s">
        <v>372</v>
      </c>
      <c r="AX37" s="0" t="s">
        <v>950</v>
      </c>
      <c r="AZ37" s="0" t="s">
        <v>951</v>
      </c>
      <c r="BF37" s="0" t="s">
        <v>749</v>
      </c>
    </row>
    <row r="38" customFormat="false" ht="20.1" hidden="false" customHeight="true" outlineLevel="0" collapsed="false">
      <c r="E38" s="157" t="s">
        <v>952</v>
      </c>
      <c r="F38" s="158" t="s">
        <v>886</v>
      </c>
      <c r="H38" s="173"/>
      <c r="I38" s="173"/>
      <c r="J38" s="173"/>
      <c r="K38" s="173"/>
      <c r="L38" s="160" t="str">
        <f aca="false">+IFERROR(IF(COUNT(I38:K38),ROUND(SUM(I38:K38),0),""),"")</f>
        <v/>
      </c>
      <c r="M38" s="179" t="str">
        <f aca="false">+IFERROR(IF(COUNT(L38),ROUND(L38/'Shareholding Pattern'!$L$57*100,2),""),"")</f>
        <v/>
      </c>
      <c r="N38" s="176" t="str">
        <f aca="false">IF(I38="","",I38)</f>
        <v/>
      </c>
      <c r="O38" s="173"/>
      <c r="P38" s="159" t="str">
        <f aca="false">+IFERROR(IF(COUNT(N38:O38),ROUND(SUM(N38:O38),0),""),"")</f>
        <v/>
      </c>
      <c r="Q38" s="161" t="str">
        <f aca="false">+IFERROR(IF(COUNT(P38),ROUND(P38/'Shareholding Pattern'!$P$58*100,2),""),"")</f>
        <v/>
      </c>
      <c r="R38" s="173"/>
      <c r="S38" s="173"/>
      <c r="T38" s="159" t="str">
        <f aca="false">+IFERROR(IF(COUNT(R38:S38),ROUND(SUM(R38:S38),0),""),"")</f>
        <v/>
      </c>
      <c r="U38" s="180" t="str">
        <f aca="false">+IFERROR(IF(COUNT(L38,T38),ROUND(SUM(L38,T38)/SUM('Shareholding Pattern'!$L$57,'Shareholding Pattern'!$T$57)*100,2),""),"")</f>
        <v/>
      </c>
      <c r="V38" s="173"/>
      <c r="W38" s="122" t="str">
        <f aca="false">+IFERROR(IF(COUNT(V38),ROUND(SUM(V38)/SUM(L38)*100,2),""),0)</f>
        <v/>
      </c>
      <c r="X38" s="178"/>
      <c r="Y38" s="178"/>
      <c r="Z38" s="173"/>
      <c r="AR38" s="0" t="s">
        <v>375</v>
      </c>
      <c r="AX38" s="0" t="s">
        <v>953</v>
      </c>
      <c r="AZ38" s="0" t="s">
        <v>954</v>
      </c>
      <c r="BF38" s="0" t="s">
        <v>762</v>
      </c>
    </row>
    <row r="39" customFormat="false" ht="20.1" hidden="false" customHeight="true" outlineLevel="0" collapsed="false">
      <c r="E39" s="135" t="s">
        <v>955</v>
      </c>
      <c r="F39" s="135"/>
      <c r="G39" s="135"/>
      <c r="H39" s="136" t="str">
        <f aca="false">+IFERROR(IF(COUNT(H30:H38),ROUND(SUM(H30:H38),0),""),"")</f>
        <v/>
      </c>
      <c r="I39" s="136" t="str">
        <f aca="false">+IFERROR(IF(COUNT(I30:I38),ROUND(SUM(I30:I38),0),""),"")</f>
        <v/>
      </c>
      <c r="J39" s="136" t="str">
        <f aca="false">+IFERROR(IF(COUNT(J30:J38),ROUND(SUM(J30:J38),0),""),"")</f>
        <v/>
      </c>
      <c r="K39" s="137" t="str">
        <f aca="false">+IFERROR(IF(COUNT(K30:K38),ROUND(SUM(K30:K38),0),""),"")</f>
        <v/>
      </c>
      <c r="L39" s="137" t="str">
        <f aca="false">+IFERROR(IF(COUNT(I39:K39),ROUND(SUM(I39:K39),0),""),"")</f>
        <v/>
      </c>
      <c r="M39" s="181" t="str">
        <f aca="false">+IFERROR(IF(COUNT(L39),ROUND(L39/'Shareholding Pattern'!$L$57*100,2),""),"")</f>
        <v/>
      </c>
      <c r="N39" s="181" t="str">
        <f aca="false">+IFERROR(IF(COUNT(N30:N38),ROUND(SUM(N30:N38),0),""),"")</f>
        <v/>
      </c>
      <c r="O39" s="181" t="str">
        <f aca="false">+IFERROR(IF(COUNT(O30:O38),ROUND(SUM(O30:O38),0),""),"")</f>
        <v/>
      </c>
      <c r="P39" s="136" t="str">
        <f aca="false">+IFERROR(IF(COUNT(P30:P38),ROUND(SUM(P30:P38),0),""),"")</f>
        <v/>
      </c>
      <c r="Q39" s="138" t="str">
        <f aca="false">+IFERROR(IF(COUNT(P39),ROUND(P39/'Shareholding Pattern'!$P$58*100,2),""),"")</f>
        <v/>
      </c>
      <c r="R39" s="136" t="str">
        <f aca="false">+IFERROR(IF(COUNT(R30:R38),ROUND(SUM(R30:R38),0),""),"")</f>
        <v/>
      </c>
      <c r="S39" s="136" t="str">
        <f aca="false">+IFERROR(IF(COUNT(S30:S38),ROUND(SUM(S30:S38),0),""),"")</f>
        <v/>
      </c>
      <c r="T39" s="136" t="str">
        <f aca="false">+IFERROR(IF(COUNT(T30:T38),ROUND(SUM(T30:T38),0),""),"")</f>
        <v/>
      </c>
      <c r="U39" s="182" t="str">
        <f aca="false">+IFERROR(IF(COUNT(L39,T39),ROUND(SUM(L39,T39)/SUM('Shareholding Pattern'!$L$57,'Shareholding Pattern'!$T$57)*100,2),""),"")</f>
        <v/>
      </c>
      <c r="V39" s="137" t="str">
        <f aca="false">+IFERROR(IF(COUNT(V30:V38),ROUND(SUM(V30:V38),0),""),"")</f>
        <v/>
      </c>
      <c r="W39" s="183" t="str">
        <f aca="false">+IFERROR(IF(COUNT(V39),ROUND(SUM(V39)/SUM(L39)*100,2),""),0)</f>
        <v/>
      </c>
      <c r="X39" s="178"/>
      <c r="Y39" s="178"/>
      <c r="Z39" s="136" t="str">
        <f aca="false">+IFERROR(IF(COUNT(Z30:Z38),ROUND(SUM(Z30:Z38),0),""),"")</f>
        <v/>
      </c>
      <c r="AR39" s="0" t="s">
        <v>348</v>
      </c>
      <c r="AX39" s="0" t="s">
        <v>956</v>
      </c>
      <c r="AZ39" s="0" t="s">
        <v>957</v>
      </c>
      <c r="BF39" s="0" t="s">
        <v>779</v>
      </c>
    </row>
    <row r="40" customFormat="false" ht="37.5" hidden="false" customHeight="true" outlineLevel="0" collapsed="false">
      <c r="E40" s="184" t="s">
        <v>958</v>
      </c>
      <c r="F40" s="185" t="s">
        <v>959</v>
      </c>
      <c r="G40" s="186"/>
      <c r="H40" s="173"/>
      <c r="I40" s="173"/>
      <c r="J40" s="173"/>
      <c r="K40" s="173"/>
      <c r="L40" s="187" t="str">
        <f aca="false">+IFERROR(IF(COUNT(I40:K40),ROUND(SUM(I40:K40),0),""),"")</f>
        <v/>
      </c>
      <c r="M40" s="188" t="str">
        <f aca="false">+IFERROR(IF(COUNT(L40),ROUND(L40/'Shareholding Pattern'!$L$57*100,2),""),"")</f>
        <v/>
      </c>
      <c r="N40" s="176" t="str">
        <f aca="false">IF(I40="","",I40)</f>
        <v/>
      </c>
      <c r="O40" s="173"/>
      <c r="P40" s="189" t="str">
        <f aca="false">+IFERROR(IF(COUNT(N40:O40),ROUND(SUM(N40:O40),0),""),"")</f>
        <v/>
      </c>
      <c r="Q40" s="189" t="str">
        <f aca="false">+IFERROR(IF(COUNT(P40),ROUND(P40/'Shareholding Pattern'!$P$58*100,2),""),"")</f>
        <v/>
      </c>
      <c r="R40" s="173"/>
      <c r="S40" s="173"/>
      <c r="T40" s="189" t="str">
        <f aca="false">+IFERROR(IF(COUNT(R40:S40),ROUND(SUM(R40:S40),0),""),"")</f>
        <v/>
      </c>
      <c r="U40" s="190" t="str">
        <f aca="false">+IFERROR(IF(COUNT(L40,T40),ROUND(SUM(L40,T40)/SUM('Shareholding Pattern'!$L$57,'Shareholding Pattern'!$T$57)*100,2),""),"")</f>
        <v/>
      </c>
      <c r="V40" s="191"/>
      <c r="W40" s="192" t="str">
        <f aca="false">+IFERROR(IF(COUNT(V40),ROUND(SUM(V40)/SUM(L40)*100,2),""),0)</f>
        <v/>
      </c>
      <c r="X40" s="178"/>
      <c r="Y40" s="178"/>
      <c r="Z40" s="191"/>
      <c r="AR40" s="0" t="s">
        <v>381</v>
      </c>
      <c r="AX40" s="0" t="s">
        <v>960</v>
      </c>
      <c r="AZ40" s="0" t="s">
        <v>961</v>
      </c>
      <c r="BF40" s="0" t="s">
        <v>799</v>
      </c>
    </row>
    <row r="41" customFormat="false" ht="20.1" hidden="false" customHeight="true" outlineLevel="0" collapsed="false">
      <c r="E41" s="135" t="s">
        <v>962</v>
      </c>
      <c r="F41" s="135"/>
      <c r="G41" s="135"/>
      <c r="H41" s="193" t="str">
        <f aca="false">+IF(COUNT(H40),SUM(H40),"")</f>
        <v/>
      </c>
      <c r="I41" s="193" t="str">
        <f aca="false">+IF(COUNT(I40),SUM(I40),"")</f>
        <v/>
      </c>
      <c r="J41" s="193" t="str">
        <f aca="false">+IF(COUNT(J40),SUM(J40),"")</f>
        <v/>
      </c>
      <c r="K41" s="193" t="str">
        <f aca="false">+IF(COUNT(K40),SUM(K40),"")</f>
        <v/>
      </c>
      <c r="L41" s="194" t="str">
        <f aca="false">+IF(COUNT(L40),SUM(L40),"")</f>
        <v/>
      </c>
      <c r="M41" s="181" t="str">
        <f aca="false">+IFERROR(IF(COUNT(L41),ROUND(L41/'Shareholding Pattern'!$L$57*100,2),""),"")</f>
        <v/>
      </c>
      <c r="N41" s="195" t="str">
        <f aca="false">+IF(COUNT(N40),SUM(N40),"")</f>
        <v/>
      </c>
      <c r="O41" s="195" t="str">
        <f aca="false">+IF(COUNT(O40),SUM(O40),"")</f>
        <v/>
      </c>
      <c r="P41" s="193" t="str">
        <f aca="false">+IF(COUNT(P40),SUM(P40),"")</f>
        <v/>
      </c>
      <c r="Q41" s="196" t="str">
        <f aca="false">+IFERROR(IF(COUNT(P41),ROUND(P41/'Shareholding Pattern'!$P$58*100,2),""),"")</f>
        <v/>
      </c>
      <c r="R41" s="193" t="str">
        <f aca="false">+IF(COUNT(R40),SUM(R40),"")</f>
        <v/>
      </c>
      <c r="S41" s="193" t="str">
        <f aca="false">+IF(COUNT(S40),SUM(S40),"")</f>
        <v/>
      </c>
      <c r="T41" s="193" t="str">
        <f aca="false">+IF(COUNT(T40),SUM(T40),"")</f>
        <v/>
      </c>
      <c r="U41" s="182" t="str">
        <f aca="false">+IFERROR(IF(COUNT(L41,T41),ROUND(SUM(L41,T41)/SUM('Shareholding Pattern'!$L$57,'Shareholding Pattern'!$T$57)*100,2),""),"")</f>
        <v/>
      </c>
      <c r="V41" s="194" t="str">
        <f aca="false">+IF(COUNT(V40),SUM(V40),"")</f>
        <v/>
      </c>
      <c r="W41" s="183" t="str">
        <f aca="false">+IFERROR(IF(COUNT(V41),ROUND(SUM(V41)/SUM(L41)*100,2),""),0)</f>
        <v/>
      </c>
      <c r="X41" s="178"/>
      <c r="Y41" s="178"/>
      <c r="Z41" s="193" t="str">
        <f aca="false">+IF(COUNT(Z40),SUM(Z40),"")</f>
        <v/>
      </c>
      <c r="AR41" s="0" t="s">
        <v>378</v>
      </c>
    </row>
    <row r="42" customFormat="false" ht="20.1" hidden="false" customHeight="true" outlineLevel="0" collapsed="false">
      <c r="E42" s="141" t="s">
        <v>963</v>
      </c>
      <c r="F42" s="197" t="s">
        <v>964</v>
      </c>
      <c r="G42" s="198"/>
      <c r="H42" s="198"/>
      <c r="I42" s="198"/>
      <c r="J42" s="198"/>
      <c r="K42" s="198"/>
      <c r="L42" s="198"/>
      <c r="M42" s="199"/>
      <c r="N42" s="200"/>
      <c r="O42" s="200"/>
      <c r="P42" s="198"/>
      <c r="Q42" s="199"/>
      <c r="R42" s="198"/>
      <c r="S42" s="198"/>
      <c r="T42" s="198"/>
      <c r="U42" s="198"/>
      <c r="V42" s="200"/>
      <c r="W42" s="201"/>
      <c r="X42" s="178"/>
      <c r="Y42" s="178"/>
      <c r="Z42" s="202"/>
    </row>
    <row r="43" customFormat="false" ht="51.75" hidden="false" customHeight="true" outlineLevel="0" collapsed="false">
      <c r="E43" s="203" t="s">
        <v>965</v>
      </c>
      <c r="F43" s="148" t="s">
        <v>966</v>
      </c>
      <c r="H43" s="173" t="n">
        <v>1402</v>
      </c>
      <c r="I43" s="173" t="n">
        <v>389996</v>
      </c>
      <c r="J43" s="173"/>
      <c r="K43" s="173"/>
      <c r="L43" s="204" t="n">
        <f aca="false">+IFERROR(IF(COUNT(I43:K43),ROUND(SUM(I43:K43),0),""),"")</f>
        <v>389996</v>
      </c>
      <c r="M43" s="175" t="n">
        <f aca="false">+IFERROR(IF(COUNT(L43),ROUND(L43/'Shareholding Pattern'!$L$57*100,2),""),"")</f>
        <v>10.23</v>
      </c>
      <c r="N43" s="176" t="n">
        <f aca="false">IF(I43="","",I43)</f>
        <v>389996</v>
      </c>
      <c r="O43" s="173"/>
      <c r="P43" s="205" t="n">
        <f aca="false">+IFERROR(IF(COUNT(N43:O43),ROUND(SUM(N43:O43),0),""),"")</f>
        <v>389996</v>
      </c>
      <c r="Q43" s="206" t="n">
        <f aca="false">+IFERROR(IF(COUNT(P43),ROUND(P43/'Shareholding Pattern'!$P$58*100,2),""),"")</f>
        <v>10.23</v>
      </c>
      <c r="R43" s="173"/>
      <c r="S43" s="173"/>
      <c r="T43" s="205" t="str">
        <f aca="false">+IFERROR(IF(COUNT(R43:S43),ROUND(SUM(R43:S43),0),""),"")</f>
        <v/>
      </c>
      <c r="U43" s="207" t="n">
        <f aca="false">+IFERROR(IF(COUNT(L43,T43),ROUND(SUM(L43,T43)/SUM('Shareholding Pattern'!$L$57,'Shareholding Pattern'!$T$57)*100,2),""),"")</f>
        <v>10.23</v>
      </c>
      <c r="V43" s="208"/>
      <c r="W43" s="122" t="str">
        <f aca="false">+IFERROR(IF(COUNT(V43),ROUND(SUM(V43)/SUM(L43)*100,2),""),0)</f>
        <v/>
      </c>
      <c r="X43" s="178"/>
      <c r="Y43" s="178"/>
      <c r="Z43" s="173" t="n">
        <v>389996</v>
      </c>
      <c r="AR43" s="0" t="s">
        <v>390</v>
      </c>
    </row>
    <row r="44" customFormat="false" ht="43.5" hidden="false" customHeight="true" outlineLevel="0" collapsed="false">
      <c r="E44" s="203" t="s">
        <v>967</v>
      </c>
      <c r="F44" s="209" t="s">
        <v>968</v>
      </c>
      <c r="H44" s="173" t="n">
        <v>1</v>
      </c>
      <c r="I44" s="173" t="n">
        <v>28040</v>
      </c>
      <c r="J44" s="173"/>
      <c r="K44" s="173"/>
      <c r="L44" s="204" t="n">
        <f aca="false">+IFERROR(IF(COUNT(I44:K44),ROUND(SUM(I44:K44),0),""),"")</f>
        <v>28040</v>
      </c>
      <c r="M44" s="175" t="n">
        <f aca="false">+IFERROR(IF(COUNT(L44),ROUND(L44/'Shareholding Pattern'!$L$57*100,2),""),"")</f>
        <v>0.74</v>
      </c>
      <c r="N44" s="176" t="n">
        <f aca="false">IF(I44="","",I44)</f>
        <v>28040</v>
      </c>
      <c r="O44" s="173"/>
      <c r="P44" s="205" t="n">
        <f aca="false">+IFERROR(IF(COUNT(N44:O44),ROUND(SUM(N44:O44),0),""),"")</f>
        <v>28040</v>
      </c>
      <c r="Q44" s="206" t="n">
        <f aca="false">+IFERROR(IF(COUNT(P44),ROUND(P44/'Shareholding Pattern'!$P$58*100,2),""),"")</f>
        <v>0.74</v>
      </c>
      <c r="R44" s="173"/>
      <c r="S44" s="173"/>
      <c r="T44" s="205" t="str">
        <f aca="false">+IFERROR(IF(COUNT(R44:S44),ROUND(SUM(R44:S44),0),""),"")</f>
        <v/>
      </c>
      <c r="U44" s="207" t="n">
        <f aca="false">+IFERROR(IF(COUNT(L44,T44),ROUND(SUM(L44,T44)/SUM('Shareholding Pattern'!$L$57,'Shareholding Pattern'!$T$57)*100,2),""),"")</f>
        <v>0.74</v>
      </c>
      <c r="V44" s="208"/>
      <c r="W44" s="122" t="str">
        <f aca="false">+IFERROR(IF(COUNT(V44),ROUND(SUM(V44)/SUM(L44)*100,2),""),0)</f>
        <v/>
      </c>
      <c r="X44" s="178"/>
      <c r="Y44" s="178"/>
      <c r="Z44" s="173" t="n">
        <v>28040</v>
      </c>
      <c r="AR44" s="0" t="s">
        <v>393</v>
      </c>
    </row>
    <row r="45" customFormat="false" ht="20.1" hidden="false" customHeight="true" outlineLevel="0" collapsed="false">
      <c r="E45" s="203" t="s">
        <v>877</v>
      </c>
      <c r="F45" s="154" t="s">
        <v>969</v>
      </c>
      <c r="H45" s="173"/>
      <c r="I45" s="173"/>
      <c r="J45" s="173"/>
      <c r="K45" s="173"/>
      <c r="L45" s="204" t="str">
        <f aca="false">+IFERROR(IF(COUNT(I45:K45),ROUND(SUM(I45:K45),0),""),"")</f>
        <v/>
      </c>
      <c r="M45" s="175" t="str">
        <f aca="false">+IFERROR(IF(COUNT(L45),ROUND(L45/'Shareholding Pattern'!$L$57*100,2),""),"")</f>
        <v/>
      </c>
      <c r="N45" s="176" t="str">
        <f aca="false">IF(I45="","",I45)</f>
        <v/>
      </c>
      <c r="O45" s="173"/>
      <c r="P45" s="205" t="str">
        <f aca="false">+IFERROR(IF(COUNT(N45:O45),ROUND(SUM(N45:O45),0),""),"")</f>
        <v/>
      </c>
      <c r="Q45" s="206" t="str">
        <f aca="false">+IFERROR(IF(COUNT(P45),ROUND(P45/'Shareholding Pattern'!$P$58*100,2),""),"")</f>
        <v/>
      </c>
      <c r="R45" s="173"/>
      <c r="S45" s="173"/>
      <c r="T45" s="205" t="str">
        <f aca="false">+IFERROR(IF(COUNT(R45:S45),ROUND(SUM(R45:S45),0),""),"")</f>
        <v/>
      </c>
      <c r="U45" s="207" t="str">
        <f aca="false">+IFERROR(IF(COUNT(L45,T45),ROUND(SUM(L45,T45)/SUM('Shareholding Pattern'!$L$57,'Shareholding Pattern'!$T$57)*100,2),""),"")</f>
        <v/>
      </c>
      <c r="V45" s="208"/>
      <c r="W45" s="122" t="str">
        <f aca="false">+IFERROR(IF(COUNT(V45),ROUND(SUM(V45)/SUM(L45)*100,2),""),0)</f>
        <v/>
      </c>
      <c r="X45" s="178"/>
      <c r="Y45" s="178"/>
      <c r="Z45" s="173"/>
      <c r="AR45" s="0" t="s">
        <v>396</v>
      </c>
    </row>
    <row r="46" customFormat="false" ht="20.1" hidden="false" customHeight="true" outlineLevel="0" collapsed="false">
      <c r="E46" s="203" t="s">
        <v>881</v>
      </c>
      <c r="F46" s="154" t="s">
        <v>970</v>
      </c>
      <c r="H46" s="173"/>
      <c r="I46" s="173"/>
      <c r="J46" s="173"/>
      <c r="K46" s="173"/>
      <c r="L46" s="204" t="str">
        <f aca="false">+IFERROR(IF(COUNT(I46:K46),ROUND(SUM(I46:K46),0),""),"")</f>
        <v/>
      </c>
      <c r="M46" s="175" t="str">
        <f aca="false">+IFERROR(IF(COUNT(L46),ROUND(L46/'Shareholding Pattern'!$L$57*100,2),""),"")</f>
        <v/>
      </c>
      <c r="N46" s="176" t="str">
        <f aca="false">IF(I46="","",I46)</f>
        <v/>
      </c>
      <c r="O46" s="173"/>
      <c r="P46" s="205" t="str">
        <f aca="false">+IFERROR(IF(COUNT(N46:O46),ROUND(SUM(N46:O46),0),""),"")</f>
        <v/>
      </c>
      <c r="Q46" s="205" t="str">
        <f aca="false">+IFERROR(IF(COUNT(P46),ROUND(P46/'Shareholding Pattern'!$P$58*100,2),""),"")</f>
        <v/>
      </c>
      <c r="R46" s="173"/>
      <c r="S46" s="173"/>
      <c r="T46" s="205" t="str">
        <f aca="false">+IFERROR(IF(COUNT(R46:S46),ROUND(SUM(R46:S46),0),""),"")</f>
        <v/>
      </c>
      <c r="U46" s="207" t="str">
        <f aca="false">+IFERROR(IF(COUNT(L46,T46),ROUND(SUM(L46,T46)/SUM('Shareholding Pattern'!$L$57,'Shareholding Pattern'!$T$57)*100,2),""),"")</f>
        <v/>
      </c>
      <c r="V46" s="208"/>
      <c r="W46" s="122" t="str">
        <f aca="false">+IFERROR(IF(COUNT(V46),ROUND(SUM(V46)/SUM(L46)*100,2),""),0)</f>
        <v/>
      </c>
      <c r="X46" s="178"/>
      <c r="Y46" s="178"/>
      <c r="Z46" s="173"/>
      <c r="AR46" s="0" t="s">
        <v>399</v>
      </c>
    </row>
    <row r="47" customFormat="false" ht="39" hidden="false" customHeight="true" outlineLevel="0" collapsed="false">
      <c r="E47" s="203" t="s">
        <v>885</v>
      </c>
      <c r="F47" s="210" t="s">
        <v>971</v>
      </c>
      <c r="H47" s="173"/>
      <c r="I47" s="173"/>
      <c r="J47" s="173"/>
      <c r="K47" s="173"/>
      <c r="L47" s="204" t="str">
        <f aca="false">+IFERROR(IF(COUNT(I47:K47),ROUND(SUM(I47:K47),0),""),"")</f>
        <v/>
      </c>
      <c r="M47" s="175" t="str">
        <f aca="false">+IFERROR(IF(COUNT(L47),ROUND(L47/'Shareholding Pattern'!$L$57*100,2),""),"")</f>
        <v/>
      </c>
      <c r="N47" s="176" t="str">
        <f aca="false">IF(I47="","",I47)</f>
        <v/>
      </c>
      <c r="O47" s="173"/>
      <c r="P47" s="205" t="str">
        <f aca="false">+IFERROR(IF(COUNT(N47:O47),ROUND(SUM(N47:O47),0),""),"")</f>
        <v/>
      </c>
      <c r="Q47" s="205" t="str">
        <f aca="false">+IFERROR(IF(COUNT(P47),ROUND(P47/'Shareholding Pattern'!$P$58*100,2),""),"")</f>
        <v/>
      </c>
      <c r="R47" s="173"/>
      <c r="S47" s="173"/>
      <c r="T47" s="205" t="str">
        <f aca="false">+IFERROR(IF(COUNT(R47:S47),ROUND(SUM(R47:S47),0),""),"")</f>
        <v/>
      </c>
      <c r="U47" s="207" t="str">
        <f aca="false">+IFERROR(IF(COUNT(L47,T47),ROUND(SUM(L47,T47)/SUM('Shareholding Pattern'!$L$57,'Shareholding Pattern'!$T$57)*100,2),""),"")</f>
        <v/>
      </c>
      <c r="V47" s="173"/>
      <c r="W47" s="122" t="str">
        <f aca="false">+IFERROR(IF(COUNT(V47),ROUND(SUM(V47)/SUM(L47)*100,2),""),0)</f>
        <v/>
      </c>
      <c r="X47" s="178"/>
      <c r="Y47" s="178"/>
      <c r="Z47" s="173"/>
      <c r="AR47" s="0" t="s">
        <v>403</v>
      </c>
    </row>
    <row r="48" customFormat="false" ht="20.1" hidden="false" customHeight="true" outlineLevel="0" collapsed="false">
      <c r="E48" s="211" t="s">
        <v>906</v>
      </c>
      <c r="F48" s="158" t="s">
        <v>886</v>
      </c>
      <c r="H48" s="173" t="n">
        <v>167</v>
      </c>
      <c r="I48" s="173" t="n">
        <v>884289</v>
      </c>
      <c r="J48" s="173"/>
      <c r="K48" s="173"/>
      <c r="L48" s="212" t="n">
        <f aca="false">+IFERROR(IF(COUNT(I48:K48),ROUND(SUM(I48:K48),0),""),"")</f>
        <v>884289</v>
      </c>
      <c r="M48" s="179" t="n">
        <f aca="false">+IFERROR(IF(COUNT(L48),ROUND(L48/'Shareholding Pattern'!$L$57*100,2),""),"")</f>
        <v>23.19</v>
      </c>
      <c r="N48" s="176" t="n">
        <f aca="false">IF(I48="","",I48)</f>
        <v>884289</v>
      </c>
      <c r="O48" s="173"/>
      <c r="P48" s="213" t="n">
        <f aca="false">+IFERROR(IF(COUNT(N48:O48),ROUND(SUM(N48:O48),0),""),"")</f>
        <v>884289</v>
      </c>
      <c r="Q48" s="214" t="n">
        <f aca="false">+IFERROR(IF(COUNT(P48),ROUND(P48/'Shareholding Pattern'!$P$58*100,2),""),"")</f>
        <v>23.19</v>
      </c>
      <c r="R48" s="173"/>
      <c r="S48" s="173"/>
      <c r="T48" s="213" t="str">
        <f aca="false">+IFERROR(IF(COUNT(R48:S48),ROUND(SUM(R48:S48),0),""),"")</f>
        <v/>
      </c>
      <c r="U48" s="215" t="n">
        <f aca="false">+IFERROR(IF(COUNT(L48,T48),ROUND(SUM(L48,T48)/SUM('Shareholding Pattern'!$L$57,'Shareholding Pattern'!$T$57)*100,2),""),"")</f>
        <v>23.19</v>
      </c>
      <c r="V48" s="173"/>
      <c r="W48" s="134" t="str">
        <f aca="false">+IFERROR(IF(COUNT(V48),ROUND(SUM(V48)/SUM(L48)*100,2),""),0)</f>
        <v/>
      </c>
      <c r="X48" s="178"/>
      <c r="Y48" s="178"/>
      <c r="Z48" s="173" t="n">
        <v>884289</v>
      </c>
      <c r="AR48" s="0" t="s">
        <v>406</v>
      </c>
    </row>
    <row r="49" customFormat="false" ht="20.1" hidden="false" customHeight="true" outlineLevel="0" collapsed="false">
      <c r="E49" s="135" t="s">
        <v>972</v>
      </c>
      <c r="F49" s="135"/>
      <c r="G49" s="135"/>
      <c r="H49" s="216" t="n">
        <f aca="false">+IFERROR(IF(COUNT(H43:H48),ROUND(SUM(H43:H48),0),""),"")</f>
        <v>1570</v>
      </c>
      <c r="I49" s="216" t="n">
        <f aca="false">+IFERROR(IF(COUNT(I43:I48),ROUND(SUM(I43:I48),0),""),"")</f>
        <v>1302325</v>
      </c>
      <c r="J49" s="216" t="str">
        <f aca="false">+IFERROR(IF(COUNT(J43:J48),ROUND(SUM(J43:J48),0),""),"")</f>
        <v/>
      </c>
      <c r="K49" s="216" t="str">
        <f aca="false">+IFERROR(IF(COUNT(K43:K48),ROUND(SUM(K43:K48),0),""),"")</f>
        <v/>
      </c>
      <c r="L49" s="217" t="n">
        <f aca="false">+IFERROR(IF(COUNT(I49:K49),ROUND(SUM(I49:K49),0),""),"")</f>
        <v>1302325</v>
      </c>
      <c r="M49" s="181" t="n">
        <f aca="false">+IFERROR(IF(COUNT(L49),ROUND(L49/'Shareholding Pattern'!$L$57*100,2),""),"")</f>
        <v>34.15</v>
      </c>
      <c r="N49" s="218" t="n">
        <f aca="false">+IFERROR(IF(COUNT(N43:N48),ROUND(SUM(N43:N48),0),""),"")</f>
        <v>1302325</v>
      </c>
      <c r="O49" s="218" t="str">
        <f aca="false">+IFERROR(IF(COUNT(O43:O48),ROUND(SUM(O43:O48),0),""),"")</f>
        <v/>
      </c>
      <c r="P49" s="219" t="n">
        <f aca="false">+IFERROR(IF(COUNT(N49:O49),ROUND(SUM(N49:O49),0),""),"")</f>
        <v>1302325</v>
      </c>
      <c r="Q49" s="220" t="n">
        <f aca="false">+IFERROR(IF(COUNT(P49),ROUND(P49/'Shareholding Pattern'!$P$58*100,2),""),"")</f>
        <v>34.15</v>
      </c>
      <c r="R49" s="216" t="str">
        <f aca="false">+IFERROR(IF(COUNT(R43:R48),ROUND(SUM(R43:R48),0),""),"")</f>
        <v/>
      </c>
      <c r="S49" s="216" t="str">
        <f aca="false">+IFERROR(IF(COUNT(S43:S48),ROUND(SUM(S43:S48),0),""),"")</f>
        <v/>
      </c>
      <c r="T49" s="219" t="str">
        <f aca="false">+IFERROR(IF(COUNT(R49:S49),ROUND(SUM(R49:S49),0),""),"")</f>
        <v/>
      </c>
      <c r="U49" s="221" t="n">
        <f aca="false">+IFERROR(IF(COUNT(L49,T49),ROUND(SUM(L49,T49)/SUM('Shareholding Pattern'!$L$57,'Shareholding Pattern'!$T$57)*100,2),""),"")</f>
        <v>34.15</v>
      </c>
      <c r="V49" s="218" t="str">
        <f aca="false">+IFERROR(IF(COUNT(V43:V48),ROUND(SUM(V43:V48),0),""),"")</f>
        <v/>
      </c>
      <c r="W49" s="140" t="str">
        <f aca="false">+IFERROR(IF(COUNT(V49),ROUND(SUM(V49)/SUM(L49)*100,2),""),0)</f>
        <v/>
      </c>
      <c r="X49" s="178"/>
      <c r="Y49" s="178"/>
      <c r="Z49" s="216" t="n">
        <f aca="false">+IFERROR(IF(COUNT(Z43:Z48),ROUND(SUM(Z43:Z48),0),""),"")</f>
        <v>1302325</v>
      </c>
      <c r="AR49" s="0" t="s">
        <v>384</v>
      </c>
    </row>
    <row r="50" customFormat="false" ht="20.1" hidden="false" customHeight="true" outlineLevel="0" collapsed="false">
      <c r="E50" s="162" t="s">
        <v>973</v>
      </c>
      <c r="F50" s="162"/>
      <c r="G50" s="162"/>
      <c r="H50" s="216" t="n">
        <f aca="false">+IFERROR(IF(COUNT(H39,H41,H49),ROUND(SUM(H39,H41,H49),0),""),"")</f>
        <v>1570</v>
      </c>
      <c r="I50" s="216" t="n">
        <f aca="false">+IFERROR(IF(COUNT(I39,I41,I49),ROUND(SUM(I39,I41,I49),0),""),"")</f>
        <v>1302325</v>
      </c>
      <c r="J50" s="216" t="str">
        <f aca="false">+IFERROR(IF(COUNT(J39,J41,J49),ROUND(SUM(J39,J41,J49),0),""),"")</f>
        <v/>
      </c>
      <c r="K50" s="222" t="str">
        <f aca="false">+IFERROR(IF(COUNT(K39,K41,K49),ROUND(SUM(K39,K41,K49),0),""),"")</f>
        <v/>
      </c>
      <c r="L50" s="217" t="n">
        <f aca="false">+IFERROR(IF(COUNT(I50:K50),ROUND(SUM(I50:K50),0),""),"")</f>
        <v>1302325</v>
      </c>
      <c r="M50" s="181" t="n">
        <f aca="false">+IFERROR(IF(COUNT(L50),ROUND(L50/'Shareholding Pattern'!$L$57*100,2),""),"")</f>
        <v>34.15</v>
      </c>
      <c r="N50" s="218" t="n">
        <f aca="false">+IFERROR(IF(COUNT(N39,N41,N49),ROUND(SUM(N39,N41,N49),0),""),"")</f>
        <v>1302325</v>
      </c>
      <c r="O50" s="218" t="str">
        <f aca="false">+IFERROR(IF(COUNT(O39,O41,O49),ROUND(SUM(O39,O41,O49),0),""),"")</f>
        <v/>
      </c>
      <c r="P50" s="216" t="n">
        <f aca="false">+IFERROR(IF(COUNT(P39,P41,P49),ROUND(SUM(P39,P41,P49),0),""),"")</f>
        <v>1302325</v>
      </c>
      <c r="Q50" s="220" t="n">
        <f aca="false">+IFERROR(IF(COUNT(P50),ROUND(P50/'Shareholding Pattern'!$P$58*100,2),""),"")</f>
        <v>34.15</v>
      </c>
      <c r="R50" s="216" t="str">
        <f aca="false">+IFERROR(IF(COUNT(R39,R40,R49),ROUND(SUM(R39,R40,R49),0),""),"")</f>
        <v/>
      </c>
      <c r="S50" s="216" t="str">
        <f aca="false">+IFERROR(IF(COUNT(S39,S40,S49),ROUND(SUM(S39,S40,S49),0),""),"")</f>
        <v/>
      </c>
      <c r="T50" s="219" t="str">
        <f aca="false">+IFERROR(IF(COUNT(R50:S50),ROUND(SUM(R50:S50),0),""),"")</f>
        <v/>
      </c>
      <c r="U50" s="221" t="n">
        <f aca="false">+IFERROR(IF(COUNT(L50,T50),ROUND(SUM(L50,T50)/SUM('Shareholding Pattern'!$L$57,'Shareholding Pattern'!$T$57)*100,2),""),"")</f>
        <v>34.15</v>
      </c>
      <c r="V50" s="218" t="str">
        <f aca="false">+IFERROR(IF(COUNT(V39,V41,V49),ROUND(SUM(V39,V41,V49),0),""),"")</f>
        <v/>
      </c>
      <c r="W50" s="140" t="str">
        <f aca="false">+IFERROR(IF(COUNT(V50),ROUND(SUM(V50)/SUM(L50)*100,2),""),0)</f>
        <v/>
      </c>
      <c r="X50" s="178"/>
      <c r="Y50" s="178"/>
      <c r="Z50" s="216" t="n">
        <f aca="false">+IFERROR(IF(COUNT(Z39,Z41,Z49),ROUND(SUM(Z39,Z41,Z49),0),""),"")</f>
        <v>1302325</v>
      </c>
      <c r="AR50" s="0" t="s">
        <v>240</v>
      </c>
    </row>
    <row r="51" customFormat="false" ht="34.5" hidden="false" customHeight="true" outlineLevel="0" collapsed="false">
      <c r="E51" s="223"/>
      <c r="F51" s="224" t="s">
        <v>974</v>
      </c>
      <c r="G51" s="225"/>
      <c r="H51" s="225"/>
      <c r="I51" s="225"/>
      <c r="J51" s="225"/>
      <c r="K51" s="225"/>
      <c r="L51" s="225"/>
      <c r="M51" s="225"/>
      <c r="N51" s="225"/>
      <c r="O51" s="225"/>
      <c r="P51" s="225"/>
      <c r="Q51" s="225"/>
      <c r="R51" s="225"/>
      <c r="S51" s="225"/>
      <c r="T51" s="225"/>
      <c r="U51" s="225"/>
      <c r="V51" s="225"/>
      <c r="W51" s="225"/>
      <c r="X51" s="225"/>
      <c r="Y51" s="225"/>
      <c r="Z51" s="226"/>
    </row>
    <row r="52" customFormat="false" ht="42" hidden="false" customHeight="true" outlineLevel="0" collapsed="false">
      <c r="E52" s="227"/>
      <c r="F52" s="164" t="s">
        <v>975</v>
      </c>
      <c r="M52" s="0"/>
      <c r="N52" s="0"/>
      <c r="O52" s="0"/>
      <c r="Q52" s="0"/>
      <c r="U52" s="0"/>
      <c r="V52" s="0"/>
      <c r="W52" s="0"/>
      <c r="X52" s="0"/>
      <c r="Y52" s="0"/>
      <c r="Z52" s="228"/>
    </row>
    <row r="53" customFormat="false" ht="34.5" hidden="false" customHeight="true" outlineLevel="0" collapsed="false">
      <c r="E53" s="165" t="s">
        <v>976</v>
      </c>
      <c r="F53" s="229" t="s">
        <v>977</v>
      </c>
      <c r="G53" s="229"/>
      <c r="H53" s="229"/>
      <c r="I53" s="229"/>
      <c r="J53" s="229"/>
      <c r="K53" s="229"/>
      <c r="L53" s="229"/>
      <c r="M53" s="229"/>
      <c r="N53" s="229"/>
      <c r="O53" s="229"/>
      <c r="P53" s="229"/>
      <c r="Q53" s="229"/>
      <c r="R53" s="229"/>
      <c r="S53" s="229"/>
      <c r="T53" s="229"/>
      <c r="U53" s="229"/>
      <c r="V53" s="229"/>
      <c r="W53" s="229"/>
      <c r="X53" s="229"/>
      <c r="Y53" s="229"/>
      <c r="Z53" s="229"/>
    </row>
    <row r="54" customFormat="false" ht="33" hidden="false" customHeight="true" outlineLevel="0" collapsed="false">
      <c r="E54" s="230" t="s">
        <v>978</v>
      </c>
      <c r="F54" s="231" t="s">
        <v>979</v>
      </c>
      <c r="H54" s="173"/>
      <c r="I54" s="173"/>
      <c r="J54" s="173"/>
      <c r="K54" s="173"/>
      <c r="L54" s="204" t="str">
        <f aca="false">+IFERROR(IF(COUNT(I54:K54),ROUND(SUM(I54:K54),2),""),"")</f>
        <v/>
      </c>
      <c r="M54" s="232"/>
      <c r="N54" s="176" t="str">
        <f aca="false">IF(I54="","",I54)</f>
        <v/>
      </c>
      <c r="O54" s="173"/>
      <c r="P54" s="205" t="str">
        <f aca="false">+IFERROR(IF(COUNT(N54:O54),ROUND(SUM(N54:O54),2),""),"")</f>
        <v/>
      </c>
      <c r="Q54" s="206" t="str">
        <f aca="false">+IFERROR(IF(COUNT(P54),ROUND(P54/'Shareholding Pattern'!$P$58*100,2),""),"")</f>
        <v/>
      </c>
      <c r="R54" s="173"/>
      <c r="S54" s="173"/>
      <c r="T54" s="205" t="str">
        <f aca="false">+IFERROR(IF(COUNT(R54:S54),ROUND(SUM(R54:S54),2),""),"")</f>
        <v/>
      </c>
      <c r="U54" s="233"/>
      <c r="V54" s="234"/>
      <c r="W54" s="122" t="str">
        <f aca="false">+IFERROR(IF(COUNT(V54),ROUND(SUM(V54)/SUM(L54)*100,2),""),0)</f>
        <v/>
      </c>
      <c r="X54" s="235"/>
      <c r="Y54" s="235"/>
      <c r="Z54" s="173"/>
      <c r="AR54" s="0" t="s">
        <v>243</v>
      </c>
    </row>
    <row r="55" customFormat="false" ht="33.75" hidden="false" customHeight="true" outlineLevel="0" collapsed="false">
      <c r="E55" s="230" t="s">
        <v>958</v>
      </c>
      <c r="F55" s="231" t="s">
        <v>980</v>
      </c>
      <c r="H55" s="173"/>
      <c r="I55" s="173"/>
      <c r="J55" s="173"/>
      <c r="K55" s="173"/>
      <c r="L55" s="204" t="str">
        <f aca="false">+IFERROR(IF(COUNT(I55:K55),ROUND(SUM(I55:K55),2),""),"")</f>
        <v/>
      </c>
      <c r="M55" s="236" t="str">
        <f aca="false">+IFERROR(IF(COUNT(L55),ROUND(L55/'Shareholding Pattern'!$L$57*100,2),""),"")</f>
        <v/>
      </c>
      <c r="N55" s="176" t="str">
        <f aca="false">IF(I55="","",I55)</f>
        <v/>
      </c>
      <c r="O55" s="173"/>
      <c r="P55" s="205" t="str">
        <f aca="false">+IFERROR(IF(COUNT(N55:O55),ROUND(SUM(N55:O55),2),""),"")</f>
        <v/>
      </c>
      <c r="Q55" s="206" t="str">
        <f aca="false">+IFERROR(IF(COUNT(P55),ROUND(P55/'Shareholding Pattern'!$P$58*100,2),""),"")</f>
        <v/>
      </c>
      <c r="R55" s="173"/>
      <c r="S55" s="173"/>
      <c r="T55" s="205" t="str">
        <f aca="false">+IFERROR(IF(COUNT(R55:S55),ROUND(SUM(R55:S55),2),""),"")</f>
        <v/>
      </c>
      <c r="U55" s="237" t="str">
        <f aca="false">+IFERROR(IF(COUNT(L55,T55),ROUND(SUM(L55,T55)/SUM('Shareholding Pattern'!$L$57,'Shareholding Pattern'!$T$57)*100,2),""),"")</f>
        <v/>
      </c>
      <c r="V55" s="234"/>
      <c r="W55" s="122" t="str">
        <f aca="false">+IFERROR(IF(COUNT(V55),ROUND(SUM(V55)/SUM(L55)*100,2),""),0)</f>
        <v/>
      </c>
      <c r="X55" s="235"/>
      <c r="Y55" s="235"/>
      <c r="Z55" s="173"/>
      <c r="AR55" s="0" t="s">
        <v>246</v>
      </c>
    </row>
    <row r="56" customFormat="false" ht="31.5" hidden="false" customHeight="true" outlineLevel="0" collapsed="false">
      <c r="E56" s="238" t="s">
        <v>981</v>
      </c>
      <c r="F56" s="238"/>
      <c r="G56" s="238"/>
      <c r="H56" s="204" t="str">
        <f aca="false">IFERROR(IF(COUNT(H54:H55),ROUND(SUM(H54:H55),0),""),"")</f>
        <v/>
      </c>
      <c r="I56" s="204" t="str">
        <f aca="false">IFERROR(IF(COUNT(I54:I55),ROUND(SUM(I54:I55),0),""),"")</f>
        <v/>
      </c>
      <c r="J56" s="204" t="str">
        <f aca="false">IFERROR(IF(COUNT(J54:J55),ROUND(SUM(J54:J55),0),""),"")</f>
        <v/>
      </c>
      <c r="K56" s="204" t="str">
        <f aca="false">IFERROR(IF(COUNT(K54:K55),ROUND(SUM(K54:K55),0),""),"")</f>
        <v/>
      </c>
      <c r="L56" s="204" t="str">
        <f aca="false">IFERROR(IF(COUNT(L54:L55),ROUND(SUM(L54:L55),0),""),"")</f>
        <v/>
      </c>
      <c r="M56" s="232"/>
      <c r="N56" s="239" t="str">
        <f aca="false">IFERROR(IF(COUNT(N54:N55),ROUND(SUM(N54:N55),0),""),"")</f>
        <v/>
      </c>
      <c r="O56" s="239" t="str">
        <f aca="false">IFERROR(IF(COUNT(O54:O55),ROUND(SUM(O54:O55),0),""),"")</f>
        <v/>
      </c>
      <c r="P56" s="240" t="str">
        <f aca="false">IFERROR(IF(COUNT(P54:P55),ROUND(SUM(P54:P55),0),""),"")</f>
        <v/>
      </c>
      <c r="Q56" s="206" t="str">
        <f aca="false">+IFERROR(IF(COUNT(P56),ROUND(P56/'Shareholding Pattern'!$P$58*100,2),""),"")</f>
        <v/>
      </c>
      <c r="R56" s="205" t="str">
        <f aca="false">IFERROR(IF(COUNT(R54:R55),ROUND(SUM(R54:R55),0),""),"")</f>
        <v/>
      </c>
      <c r="S56" s="205" t="str">
        <f aca="false">IFERROR(IF(COUNT(S54:S55),ROUND(SUM(S54:S55),0),""),"")</f>
        <v/>
      </c>
      <c r="T56" s="205" t="str">
        <f aca="false">IFERROR(IF(COUNT(T54:T55),ROUND(SUM(T54:T55),0),""),"")</f>
        <v/>
      </c>
      <c r="U56" s="233"/>
      <c r="V56" s="204" t="str">
        <f aca="false">IFERROR(IF(COUNT(V54:V55),ROUND(SUM(V54:V55),0),""),"")</f>
        <v/>
      </c>
      <c r="W56" s="122" t="str">
        <f aca="false">+IFERROR(IF(COUNT(V56),ROUND(SUM(V56)/SUM(L56)*100,2),""),0)</f>
        <v/>
      </c>
      <c r="X56" s="235"/>
      <c r="Y56" s="235"/>
      <c r="Z56" s="205" t="str">
        <f aca="false">IFERROR(IF(COUNT(Z54:Z55),ROUND(SUM(Z54:Z55),0),""),"")</f>
        <v/>
      </c>
      <c r="AR56" s="0" t="s">
        <v>409</v>
      </c>
    </row>
    <row r="57" customFormat="false" ht="26.25" hidden="false" customHeight="true" outlineLevel="0" collapsed="false">
      <c r="E57" s="241" t="s">
        <v>982</v>
      </c>
      <c r="F57" s="241"/>
      <c r="G57" s="241"/>
      <c r="H57" s="204" t="n">
        <f aca="false">+IFERROR(IF(COUNT(H26,H50,H55),ROUND(SUM(H26,H50,H55),0),""),"")</f>
        <v>1570</v>
      </c>
      <c r="I57" s="204" t="n">
        <f aca="false">+IFERROR(IF(COUNT(I26,I50,I55),ROUND(SUM(I26,I50,I55),0),""),"")</f>
        <v>3813400</v>
      </c>
      <c r="J57" s="204" t="str">
        <f aca="false">+IFERROR(IF(COUNT(J26,J50,J55),ROUND(SUM(J26,J50,J55),0),""),"")</f>
        <v/>
      </c>
      <c r="K57" s="204" t="str">
        <f aca="false">+IFERROR(IF(COUNT(K26,K50,K55),ROUND(SUM(K26,K50,K55),0),""),"")</f>
        <v/>
      </c>
      <c r="L57" s="204" t="n">
        <f aca="false">+IFERROR(IF(COUNT(L26,L50,L55),ROUND(SUM(L26,L50,L55),0),""),"")</f>
        <v>3813400</v>
      </c>
      <c r="M57" s="236" t="n">
        <f aca="false">+IFERROR(IF(COUNT(L57),ROUND(L57/'Shareholding Pattern'!$L$57*100,2),""),0)</f>
        <v>100</v>
      </c>
      <c r="N57" s="242" t="n">
        <f aca="false">+IFERROR(IF(COUNT(N26,N50,N55),ROUND(SUM(N26,N50,N55),0),""),"")</f>
        <v>3813400</v>
      </c>
      <c r="O57" s="242" t="str">
        <f aca="false">+IFERROR(IF(COUNT(O26,O50,O55),ROUND(SUM(O26,O50,O55),0),""),"")</f>
        <v/>
      </c>
      <c r="P57" s="204" t="n">
        <f aca="false">+IFERROR(IF(COUNT(P26,P50,P55),ROUND(SUM(P26,P50,P55),0),""),"")</f>
        <v>3813400</v>
      </c>
      <c r="Q57" s="206" t="n">
        <f aca="false">+IFERROR(IF(COUNT(P57),ROUND(P57/'Shareholding Pattern'!$P$58*100,2),""),0)</f>
        <v>100</v>
      </c>
      <c r="R57" s="204" t="str">
        <f aca="false">+IFERROR(IF(COUNT(R26,R50,R55),ROUND(SUM(R26,R50,R55),0),""),"")</f>
        <v/>
      </c>
      <c r="S57" s="204" t="str">
        <f aca="false">+IFERROR(IF(COUNT(S26,S50,S55),ROUND(SUM(S26,S50,S55),0),""),"")</f>
        <v/>
      </c>
      <c r="T57" s="204" t="str">
        <f aca="false">+IFERROR(IF(COUNT(T26,T50,T55),ROUND(SUM(T26,T50,T55),0),""),"")</f>
        <v/>
      </c>
      <c r="U57" s="237" t="n">
        <f aca="false">+IFERROR(IF(COUNT(L57,T57),ROUND(SUM(L57,T57)/SUM('Shareholding Pattern'!$L$57,'Shareholding Pattern'!$T$57)*100,2),""),0)</f>
        <v>100</v>
      </c>
      <c r="V57" s="204" t="str">
        <f aca="false">+IFERROR(IF(COUNT(V26,V50,V55),ROUND(SUM(V26,V50,V55),0),""),"")</f>
        <v/>
      </c>
      <c r="W57" s="122" t="str">
        <f aca="false">+IFERROR(IF(COUNT(V57),ROUND(SUM(V57)/SUM(L57)*100,2),""),0)</f>
        <v/>
      </c>
      <c r="X57" s="235"/>
      <c r="Y57" s="235"/>
      <c r="Z57" s="205" t="n">
        <f aca="false">+IFERROR(IF(COUNT(Z26,Z50,Z55),ROUND(SUM(Z26,Z50,Z55),0),""),"")</f>
        <v>3813400</v>
      </c>
    </row>
    <row r="58" customFormat="false" ht="22.5" hidden="false" customHeight="true" outlineLevel="0" collapsed="false">
      <c r="E58" s="241" t="s">
        <v>983</v>
      </c>
      <c r="F58" s="241"/>
      <c r="G58" s="241"/>
      <c r="H58" s="204" t="n">
        <f aca="false">+IFERROR(IF(COUNT(H26,H50,H56),ROUND(SUM(H26,H50,H56),0),""),"")</f>
        <v>1570</v>
      </c>
      <c r="I58" s="204" t="n">
        <f aca="false">+IFERROR(IF(COUNT(I26,I50,I56),ROUND(SUM(I26,I50,I56),0),""),"")</f>
        <v>3813400</v>
      </c>
      <c r="J58" s="204" t="str">
        <f aca="false">+IFERROR(IF(COUNT(J26,J50,J56),ROUND(SUM(J26,J50,J56),0),""),"")</f>
        <v/>
      </c>
      <c r="K58" s="204" t="str">
        <f aca="false">+IFERROR(IF(COUNT(K26,K50,K56),ROUND(SUM(K26,K50,K56),0),""),"")</f>
        <v/>
      </c>
      <c r="L58" s="204" t="n">
        <f aca="false">+IFERROR(IF(COUNT(L26,L50,L56),ROUND(SUM(L26,L50,L56),0),""),"")</f>
        <v>3813400</v>
      </c>
      <c r="M58" s="206" t="n">
        <f aca="false">+IFERROR(IF(COUNT(L57),ROUND(L57/'Shareholding Pattern'!$L$57*100,2),""),"")</f>
        <v>100</v>
      </c>
      <c r="N58" s="242" t="n">
        <f aca="false">+IFERROR(IF(COUNT(N26,N50,N56),ROUND(SUM(N26,N50,N56),0),""),"")</f>
        <v>3813400</v>
      </c>
      <c r="O58" s="242" t="str">
        <f aca="false">+IFERROR(IF(COUNT(O26,O50,O56),ROUND(SUM(O26,O50,O56),0),""),"")</f>
        <v/>
      </c>
      <c r="P58" s="204" t="n">
        <f aca="false">+IFERROR(IF(COUNT(P26,P50,P56),ROUND(SUM(P26,P50,P56),0),""),"")</f>
        <v>3813400</v>
      </c>
      <c r="Q58" s="206" t="n">
        <f aca="false">+IFERROR(IF(COUNT(P58),ROUND(P58/'Shareholding Pattern'!$P$58*100,2),""),"")</f>
        <v>100</v>
      </c>
      <c r="R58" s="204" t="str">
        <f aca="false">+IFERROR(IF(COUNT(R26,R50,R56),ROUND(SUM(R26,R50,R56),0),""),"")</f>
        <v/>
      </c>
      <c r="S58" s="205" t="str">
        <f aca="false">+IFERROR(IF(COUNT(S26,S50,S56),ROUND(SUM(S26,S50,S56),0),""),"")</f>
        <v/>
      </c>
      <c r="T58" s="204" t="str">
        <f aca="false">+IFERROR(IF(COUNT(T26,T50,T56),ROUND(SUM(T26,T50,T56),0),""),"")</f>
        <v/>
      </c>
      <c r="U58" s="243" t="n">
        <f aca="false">+IFERROR(IF(COUNT(U26,U50,U56),ROUND(SUM(U26,U50,U56),0),""),"")</f>
        <v>100</v>
      </c>
      <c r="V58" s="204" t="str">
        <f aca="false">+IFERROR(IF(COUNT(V26,V50,V56),ROUND(SUM(V26,V50,V56),0),""),"")</f>
        <v/>
      </c>
      <c r="W58" s="122" t="str">
        <f aca="false">+IFERROR(IF(COUNT(V58),ROUND(SUM(V58)/SUM(L58)*100,2),""),0)</f>
        <v/>
      </c>
      <c r="X58" s="204" t="str">
        <f aca="false">+IFERROR(IF(COUNT(X26,X50,X56),ROUND(SUM(X26,X50,X56),0),""),"")</f>
        <v/>
      </c>
      <c r="Y58" s="122" t="str">
        <f aca="false">+IFERROR(IF(COUNT(X58),ROUND(SUM(X58)/SUM(L58)*100,2),""),0)</f>
        <v/>
      </c>
      <c r="Z58" s="205" t="n">
        <f aca="false">+IFERROR(IF(COUNT(Z26,Z50,Z56),ROUND(SUM(Z26,Z50,Z56),0),""),"")</f>
        <v>3813400</v>
      </c>
      <c r="AR58" s="0" t="s">
        <v>233</v>
      </c>
    </row>
    <row r="59" customFormat="false" ht="37.5" hidden="false" customHeight="true" outlineLevel="0" collapsed="false">
      <c r="E59" s="244" t="s">
        <v>416</v>
      </c>
      <c r="F59" s="244"/>
      <c r="G59" s="244"/>
      <c r="H59" s="244"/>
      <c r="I59" s="244"/>
      <c r="J59" s="244"/>
      <c r="K59" s="244"/>
      <c r="L59" s="244"/>
      <c r="M59" s="244"/>
      <c r="N59" s="245"/>
      <c r="O59" s="245"/>
      <c r="P59" s="246"/>
      <c r="Q59" s="247"/>
      <c r="R59" s="247"/>
      <c r="S59" s="247"/>
      <c r="T59" s="247"/>
      <c r="U59" s="247"/>
      <c r="V59" s="247"/>
      <c r="W59" s="247"/>
      <c r="X59" s="248"/>
      <c r="Y59" s="248"/>
      <c r="Z59" s="248"/>
    </row>
    <row r="60" customFormat="false" ht="15" hidden="false" customHeight="false" outlineLevel="0" collapsed="false"/>
  </sheetData>
  <sheetProtection sheet="true" password="f884" objects="true" scenarios="true"/>
  <mergeCells count="36">
    <mergeCell ref="E9:E11"/>
    <mergeCell ref="F9:G11"/>
    <mergeCell ref="H9:H11"/>
    <mergeCell ref="I9:I11"/>
    <mergeCell ref="J9:J11"/>
    <mergeCell ref="K9:K11"/>
    <mergeCell ref="L9:L11"/>
    <mergeCell ref="M9:M11"/>
    <mergeCell ref="N9:Q9"/>
    <mergeCell ref="R9:R11"/>
    <mergeCell ref="S9:S11"/>
    <mergeCell ref="T9:T11"/>
    <mergeCell ref="U9:U11"/>
    <mergeCell ref="V9:W10"/>
    <mergeCell ref="X9:Y10"/>
    <mergeCell ref="Z9:Z11"/>
    <mergeCell ref="N10:P10"/>
    <mergeCell ref="Q10:Q11"/>
    <mergeCell ref="F12:Y12"/>
    <mergeCell ref="E18:G18"/>
    <mergeCell ref="E25:G25"/>
    <mergeCell ref="E26:G26"/>
    <mergeCell ref="F29:Z29"/>
    <mergeCell ref="X30:Y50"/>
    <mergeCell ref="E39:G39"/>
    <mergeCell ref="E41:G41"/>
    <mergeCell ref="E49:G49"/>
    <mergeCell ref="E50:G50"/>
    <mergeCell ref="F53:Z53"/>
    <mergeCell ref="X54:Y57"/>
    <mergeCell ref="E56:G56"/>
    <mergeCell ref="E57:G57"/>
    <mergeCell ref="E58:G58"/>
    <mergeCell ref="E59:M59"/>
    <mergeCell ref="N59:O59"/>
    <mergeCell ref="X59:Z59"/>
  </mergeCells>
  <dataValidations count="7">
    <dataValidation allowBlank="true" operator="lessThanOrEqual" showDropDown="false" showErrorMessage="true" showInputMessage="false" sqref="V30:V38 V40 V43:V48 V54:V55" type="whole">
      <formula1>I30</formula1>
      <formula2>0</formula2>
    </dataValidation>
    <dataValidation allowBlank="true" operator="lessThanOrEqual" showDropDown="false" showErrorMessage="true" showInputMessage="false" sqref="Z31:Z38 Z55" type="whole">
      <formula1>I31</formula1>
      <formula2>0</formula2>
    </dataValidation>
    <dataValidation allowBlank="true" operator="lessThanOrEqual" showDropDown="false" showErrorMessage="true" showInputMessage="false" sqref="Z30 Z40 Z43:Z48" type="whole">
      <formula1>L30</formula1>
      <formula2>0</formula2>
    </dataValidation>
    <dataValidation allowBlank="true" operator="greaterThanOrEqual" showDropDown="false" showErrorMessage="true" showInputMessage="false" sqref="I30:K38 N30:O38 R30:S38 I40:K40 N40:O40 R40:S40 I43:K47 N43:O43 R43:S48 N44:N48 O45:O48 H48:K48 I54:K55 N54:O55 R54:S55" type="whole">
      <formula1>0</formula1>
      <formula2>0</formula2>
    </dataValidation>
    <dataValidation allowBlank="true" operator="greaterThan" showDropDown="false" showErrorMessage="true" showInputMessage="false" sqref="H30:H38 H40 H43:H47 H54:H55" type="whole">
      <formula1>0</formula1>
      <formula2>0</formula2>
    </dataValidation>
    <dataValidation allowBlank="true" operator="greaterThan" showDropDown="false" showErrorMessage="true" showInputMessage="false" sqref="H14:H17 H20:H24" type="none">
      <formula1>0</formula1>
      <formula2>0</formula2>
    </dataValidation>
    <dataValidation allowBlank="true" operator="lessThanOrEqual" showDropDown="false" showErrorMessage="true" showInputMessage="false" sqref="Z54" type="decimal">
      <formula1>L54</formula1>
      <formula2>0</formula2>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27" location="Unclaimed_Prom!I14" display="Details of Shares which remain unclaimed for Promoter &amp; Promoter Group"/>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duals -  &#10;i.Individual shareholders holding nominal share capital up to Rs. 2 lakhs. "/>
    <hyperlink ref="F44" location="Indivisual(aII)!F12" display="Individuals -  &#10;ii. Individual shareholders holding nominal share capital in excess of Rs. 2 lakhs."/>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1" location="PAC_Public!F12" display="Details of the shareholders acting as persons in Concert for Public"/>
    <hyperlink ref="F52" location="Unclaimed_Public!A1" display="Details of Shares which remain unclaimed for Public"/>
    <hyperlink ref="F54" location="DRHolder!F12" display="Custodian/DR  Holder - Name of DR Holders  (If Available)"/>
    <hyperlink ref="F55" location="EBT!F12" display="Employee Benefit Trust (under SEBI (Share based Employee Benefit) Regulations, 2014)"/>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22"/>
  <sheetViews>
    <sheetView showFormulas="false" showGridLines="false" showRowColHeaders="true" showZeros="true" rightToLeft="false" tabSelected="false" showOutlineSymbols="true" defaultGridColor="true" view="normal" topLeftCell="G7" colorId="64" zoomScale="85" zoomScaleNormal="85" zoomScalePageLayoutView="100" workbookViewId="0">
      <selection pane="topLeft" activeCell="Y20" activeCellId="0" sqref="Y20"/>
    </sheetView>
  </sheetViews>
  <sheetFormatPr defaultColWidth="4.84765625" defaultRowHeight="15" zeroHeight="false" outlineLevelRow="0" outlineLevelCol="0"/>
  <cols>
    <col collapsed="false" customWidth="true" hidden="true" outlineLevel="0" max="1" min="1" style="0" width="2.41"/>
    <col collapsed="false" customWidth="true" hidden="true" outlineLevel="0" max="2" min="2" style="0" width="2.13"/>
    <col collapsed="false" customWidth="true" hidden="true" outlineLevel="0" max="3" min="3" style="0" width="1.99"/>
    <col collapsed="false" customWidth="true" hidden="false" outlineLevel="0" max="4" min="4" style="0" width="2.56"/>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6.68"/>
    <col collapsed="false" customWidth="true" hidden="true" outlineLevel="0" max="14" min="14" style="0" width="16.12"/>
    <col collapsed="false" customWidth="true" hidden="false" outlineLevel="0" max="15" min="15" style="0" width="16.4"/>
    <col collapsed="false" customWidth="true" hidden="false" outlineLevel="0" max="16" min="16" style="0" width="10.69"/>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84"/>
    <col collapsed="false" customWidth="true" hidden="true" outlineLevel="0" max="23" min="23" style="0" width="15.4"/>
    <col collapsed="false" customWidth="true" hidden="true" outlineLevel="0" max="24" min="24" style="0" width="8.84"/>
    <col collapsed="false" customWidth="true" hidden="false" outlineLevel="0" max="25" min="25" style="0" width="15.4"/>
    <col collapsed="false" customWidth="true" hidden="false" outlineLevel="0" max="26" min="26" style="0" width="17.97"/>
    <col collapsed="false" customWidth="true" hidden="false" outlineLevel="0" max="27" min="27" style="0" width="2.84"/>
    <col collapsed="false" customWidth="true" hidden="false" outlineLevel="0" max="28" min="28" style="0" width="4.7"/>
    <col collapsed="false" customWidth="false" hidden="true" outlineLevel="0" max="257" min="29" style="0" width="4.84"/>
  </cols>
  <sheetData>
    <row r="1" customFormat="false" ht="15" hidden="true" customHeight="false" outlineLevel="0" collapsed="false">
      <c r="I1" s="0" t="n">
        <v>6</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9.75" hidden="true" customHeight="true" outlineLevel="0" collapsed="false"/>
    <row r="6" customFormat="false" ht="13.5" hidden="tru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987</v>
      </c>
      <c r="U9" s="65" t="s">
        <v>123</v>
      </c>
      <c r="V9" s="65"/>
      <c r="W9" s="65" t="s">
        <v>124</v>
      </c>
      <c r="X9" s="65"/>
      <c r="Y9" s="65" t="s">
        <v>125</v>
      </c>
      <c r="Z9" s="65" t="s">
        <v>454</v>
      </c>
    </row>
    <row r="10" customFormat="false" ht="31.5" hidden="false" customHeight="true" outlineLevel="0" collapsed="false">
      <c r="E10" s="65"/>
      <c r="F10" s="65"/>
      <c r="G10" s="65"/>
      <c r="H10" s="65"/>
      <c r="I10" s="65"/>
      <c r="J10" s="65"/>
      <c r="K10" s="65"/>
      <c r="L10" s="65"/>
      <c r="M10" s="65" t="s">
        <v>988</v>
      </c>
      <c r="N10" s="65"/>
      <c r="O10" s="65"/>
      <c r="P10" s="65" t="s">
        <v>868</v>
      </c>
      <c r="Q10" s="65"/>
      <c r="R10" s="65"/>
      <c r="S10" s="65"/>
      <c r="T10" s="65"/>
      <c r="U10" s="65"/>
      <c r="V10" s="65"/>
      <c r="W10" s="65"/>
      <c r="X10" s="65"/>
      <c r="Y10" s="65"/>
      <c r="Z10" s="65"/>
    </row>
    <row r="11" customFormat="false" ht="78.75" hidden="false" customHeight="true" outlineLevel="0" collapsed="false">
      <c r="E11" s="65"/>
      <c r="F11" s="65"/>
      <c r="G11" s="65"/>
      <c r="H11" s="65"/>
      <c r="I11" s="65"/>
      <c r="J11" s="65"/>
      <c r="K11" s="65"/>
      <c r="L11" s="65"/>
      <c r="M11" s="65" t="s">
        <v>989</v>
      </c>
      <c r="N11" s="65" t="s">
        <v>129</v>
      </c>
      <c r="O11" s="65" t="s">
        <v>130</v>
      </c>
      <c r="P11" s="65"/>
      <c r="Q11" s="65"/>
      <c r="R11" s="65"/>
      <c r="S11" s="65"/>
      <c r="T11" s="65"/>
      <c r="U11" s="65" t="s">
        <v>131</v>
      </c>
      <c r="V11" s="65" t="s">
        <v>132</v>
      </c>
      <c r="W11" s="65" t="s">
        <v>131</v>
      </c>
      <c r="X11" s="65" t="s">
        <v>132</v>
      </c>
      <c r="Y11" s="65"/>
      <c r="Z11" s="65"/>
    </row>
    <row r="12" customFormat="false" ht="16.5" hidden="false" customHeight="true" outlineLevel="0" collapsed="false">
      <c r="E12" s="249" t="s">
        <v>990</v>
      </c>
      <c r="F12" s="250" t="s">
        <v>874</v>
      </c>
      <c r="G12" s="251"/>
      <c r="H12" s="251"/>
      <c r="I12" s="251"/>
      <c r="J12" s="251"/>
      <c r="K12" s="251"/>
      <c r="L12" s="251"/>
      <c r="M12" s="251"/>
      <c r="N12" s="251"/>
      <c r="O12" s="251"/>
      <c r="P12" s="251"/>
      <c r="Q12" s="251"/>
      <c r="R12" s="251"/>
      <c r="S12" s="251"/>
      <c r="T12" s="251"/>
      <c r="U12" s="251"/>
      <c r="V12" s="251"/>
      <c r="W12" s="251"/>
      <c r="X12" s="251"/>
      <c r="Y12" s="251"/>
      <c r="Z12" s="252"/>
    </row>
    <row r="13" s="253" customFormat="true" ht="15" hidden="true" customHeight="false" outlineLevel="0" collapsed="false">
      <c r="E13" s="254"/>
      <c r="F13" s="255"/>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2"/>
      <c r="AC13" s="253" t="n">
        <f aca="false">IF(SUM(H13:Y13)&gt;0,1,0)</f>
        <v>0</v>
      </c>
      <c r="AD13" s="253" t="e">
        <f aca="false">IF(COUNT(H21:$Y$15006)=0,"",SUM(#REF!))</f>
        <v>#REF!</v>
      </c>
    </row>
    <row r="14" customFormat="false" ht="24.75" hidden="false" customHeight="true" outlineLevel="0" collapsed="false">
      <c r="E14" s="263"/>
      <c r="F14" s="264"/>
      <c r="G14" s="264"/>
      <c r="H14" s="264"/>
      <c r="I14" s="264"/>
      <c r="J14" s="264"/>
      <c r="K14" s="264"/>
      <c r="L14" s="264"/>
      <c r="M14" s="264"/>
      <c r="N14" s="264"/>
      <c r="O14" s="264"/>
      <c r="P14" s="264"/>
      <c r="Q14" s="264"/>
      <c r="R14" s="264"/>
      <c r="S14" s="264"/>
      <c r="T14" s="264"/>
      <c r="U14" s="264"/>
      <c r="V14" s="264"/>
      <c r="W14" s="264"/>
      <c r="X14" s="264"/>
      <c r="Y14" s="264"/>
      <c r="Z14" s="265"/>
    </row>
    <row r="15" customFormat="false" ht="24.75" hidden="false" customHeight="true" outlineLevel="0" collapsed="false">
      <c r="E15" s="254" t="n">
        <v>1</v>
      </c>
      <c r="F15" s="266" t="s">
        <v>991</v>
      </c>
      <c r="G15" s="267" t="s">
        <v>992</v>
      </c>
      <c r="H15" s="258" t="n">
        <v>1045416</v>
      </c>
      <c r="I15" s="258"/>
      <c r="J15" s="258"/>
      <c r="K15" s="259" t="n">
        <f aca="false">+IFERROR(IF(COUNT(H15:J15),ROUND(SUM(H15:J15),0),""),"")</f>
        <v>1045416</v>
      </c>
      <c r="L15" s="260" t="n">
        <f aca="false">+IFERROR(IF(COUNT(K15),ROUND(K15/'Shareholding Pattern'!$L$57*100,2),""),0)</f>
        <v>27.41</v>
      </c>
      <c r="M15" s="261" t="n">
        <f aca="false">IF(H15="","",H15)</f>
        <v>1045416</v>
      </c>
      <c r="N15" s="261"/>
      <c r="O15" s="260" t="n">
        <f aca="false">+IFERROR(IF(COUNT(M15:N15),ROUND(SUM(M15,N15),2),""),"")</f>
        <v>1045416</v>
      </c>
      <c r="P15" s="260" t="n">
        <f aca="false">+IFERROR(IF(COUNT(O15),ROUND(O15/('Shareholding Pattern'!$P$58)*100,2),""),0)</f>
        <v>27.41</v>
      </c>
      <c r="Q15" s="258"/>
      <c r="R15" s="258"/>
      <c r="S15" s="259" t="str">
        <f aca="false">+IFERROR(IF(COUNT(Q15:R15),ROUND(SUM(Q15:R15),0),""),"")</f>
        <v/>
      </c>
      <c r="T15" s="260" t="n">
        <f aca="false">+IFERROR(IF(COUNT(K15,S15),ROUND(SUM(S15,K15)/SUM('Shareholding Pattern'!$L$57,'Shareholding Pattern'!$T$57)*100,2),""),0)</f>
        <v>27.41</v>
      </c>
      <c r="U15" s="258"/>
      <c r="V15" s="260" t="str">
        <f aca="false">+IFERROR(IF(COUNT(U15),ROUND(SUM(U15)/SUM(K15)*100,2),""),0)</f>
        <v/>
      </c>
      <c r="W15" s="258"/>
      <c r="X15" s="260" t="str">
        <f aca="false">+IFERROR(IF(COUNT(W15),ROUND(SUM(W15)/SUM(K15)*100,2),""),0)</f>
        <v/>
      </c>
      <c r="Y15" s="258" t="n">
        <v>1045416</v>
      </c>
      <c r="Z15" s="268"/>
      <c r="AA15" s="253"/>
      <c r="AB15" s="253"/>
      <c r="AC15" s="253" t="n">
        <f aca="false">IF(SUM(H15:Y15)&gt;0,1,0)</f>
        <v>1</v>
      </c>
    </row>
    <row r="16" customFormat="false" ht="24.75" hidden="false" customHeight="true" outlineLevel="0" collapsed="false">
      <c r="E16" s="254" t="n">
        <v>2</v>
      </c>
      <c r="F16" s="266" t="s">
        <v>993</v>
      </c>
      <c r="G16" s="267" t="s">
        <v>994</v>
      </c>
      <c r="H16" s="258" t="n">
        <v>401970</v>
      </c>
      <c r="I16" s="258"/>
      <c r="J16" s="258"/>
      <c r="K16" s="259" t="n">
        <f aca="false">+IFERROR(IF(COUNT(H16:J16),ROUND(SUM(H16:J16),0),""),"")</f>
        <v>401970</v>
      </c>
      <c r="L16" s="260" t="n">
        <f aca="false">+IFERROR(IF(COUNT(K16),ROUND(K16/'Shareholding Pattern'!$L$57*100,2),""),0)</f>
        <v>10.54</v>
      </c>
      <c r="M16" s="261" t="n">
        <f aca="false">IF(H16="","",H16)</f>
        <v>401970</v>
      </c>
      <c r="N16" s="261"/>
      <c r="O16" s="260" t="n">
        <f aca="false">+IFERROR(IF(COUNT(M16:N16),ROUND(SUM(M16,N16),2),""),"")</f>
        <v>401970</v>
      </c>
      <c r="P16" s="260" t="n">
        <f aca="false">+IFERROR(IF(COUNT(O16),ROUND(O16/('Shareholding Pattern'!$P$58)*100,2),""),0)</f>
        <v>10.54</v>
      </c>
      <c r="Q16" s="258"/>
      <c r="R16" s="258"/>
      <c r="S16" s="259" t="str">
        <f aca="false">+IFERROR(IF(COUNT(Q16:R16),ROUND(SUM(Q16:R16),0),""),"")</f>
        <v/>
      </c>
      <c r="T16" s="260" t="n">
        <f aca="false">+IFERROR(IF(COUNT(K16,S16),ROUND(SUM(S16,K16)/SUM('Shareholding Pattern'!$L$57,'Shareholding Pattern'!$T$57)*100,2),""),0)</f>
        <v>10.54</v>
      </c>
      <c r="U16" s="258"/>
      <c r="V16" s="260" t="str">
        <f aca="false">+IFERROR(IF(COUNT(U16),ROUND(SUM(U16)/SUM(K16)*100,2),""),0)</f>
        <v/>
      </c>
      <c r="W16" s="258"/>
      <c r="X16" s="260" t="str">
        <f aca="false">+IFERROR(IF(COUNT(W16),ROUND(SUM(W16)/SUM(K16)*100,2),""),0)</f>
        <v/>
      </c>
      <c r="Y16" s="258" t="n">
        <v>401970</v>
      </c>
      <c r="Z16" s="268"/>
      <c r="AA16" s="253"/>
      <c r="AB16" s="253"/>
      <c r="AC16" s="253" t="n">
        <f aca="false">IF(SUM(H16:Y16)&gt;0,1,0)</f>
        <v>1</v>
      </c>
    </row>
    <row r="17" customFormat="false" ht="24.75" hidden="false" customHeight="true" outlineLevel="0" collapsed="false">
      <c r="E17" s="254" t="n">
        <v>3</v>
      </c>
      <c r="F17" s="266" t="s">
        <v>995</v>
      </c>
      <c r="G17" s="267" t="s">
        <v>996</v>
      </c>
      <c r="H17" s="258" t="n">
        <v>394382</v>
      </c>
      <c r="I17" s="258"/>
      <c r="J17" s="258"/>
      <c r="K17" s="259" t="n">
        <f aca="false">+IFERROR(IF(COUNT(H17:J17),ROUND(SUM(H17:J17),0),""),"")</f>
        <v>394382</v>
      </c>
      <c r="L17" s="260" t="n">
        <f aca="false">+IFERROR(IF(COUNT(K17),ROUND(K17/'Shareholding Pattern'!$L$57*100,2),""),0)</f>
        <v>10.34</v>
      </c>
      <c r="M17" s="261" t="n">
        <f aca="false">IF(H17="","",H17)</f>
        <v>394382</v>
      </c>
      <c r="N17" s="261"/>
      <c r="O17" s="260" t="n">
        <f aca="false">+IFERROR(IF(COUNT(M17:N17),ROUND(SUM(M17,N17),2),""),"")</f>
        <v>394382</v>
      </c>
      <c r="P17" s="260" t="n">
        <f aca="false">+IFERROR(IF(COUNT(O17),ROUND(O17/('Shareholding Pattern'!$P$58)*100,2),""),0)</f>
        <v>10.34</v>
      </c>
      <c r="Q17" s="258"/>
      <c r="R17" s="258"/>
      <c r="S17" s="259" t="str">
        <f aca="false">+IFERROR(IF(COUNT(Q17:R17),ROUND(SUM(Q17:R17),0),""),"")</f>
        <v/>
      </c>
      <c r="T17" s="260" t="n">
        <f aca="false">+IFERROR(IF(COUNT(K17,S17),ROUND(SUM(S17,K17)/SUM('Shareholding Pattern'!$L$57,'Shareholding Pattern'!$T$57)*100,2),""),0)</f>
        <v>10.34</v>
      </c>
      <c r="U17" s="258"/>
      <c r="V17" s="260" t="str">
        <f aca="false">+IFERROR(IF(COUNT(U17),ROUND(SUM(U17)/SUM(K17)*100,2),""),0)</f>
        <v/>
      </c>
      <c r="W17" s="258"/>
      <c r="X17" s="260" t="str">
        <f aca="false">+IFERROR(IF(COUNT(W17),ROUND(SUM(W17)/SUM(K17)*100,2),""),0)</f>
        <v/>
      </c>
      <c r="Y17" s="258" t="n">
        <v>394382</v>
      </c>
      <c r="Z17" s="268"/>
      <c r="AA17" s="253"/>
      <c r="AB17" s="253"/>
      <c r="AC17" s="253" t="n">
        <f aca="false">IF(SUM(H17:Y17)&gt;0,1,0)</f>
        <v>1</v>
      </c>
    </row>
    <row r="18" customFormat="false" ht="24.75" hidden="false" customHeight="true" outlineLevel="0" collapsed="false">
      <c r="E18" s="254" t="n">
        <v>4</v>
      </c>
      <c r="F18" s="266" t="s">
        <v>997</v>
      </c>
      <c r="G18" s="267" t="s">
        <v>998</v>
      </c>
      <c r="H18" s="258" t="n">
        <v>394382</v>
      </c>
      <c r="I18" s="258"/>
      <c r="J18" s="258"/>
      <c r="K18" s="259" t="n">
        <f aca="false">+IFERROR(IF(COUNT(H18:J18),ROUND(SUM(H18:J18),0),""),"")</f>
        <v>394382</v>
      </c>
      <c r="L18" s="260" t="n">
        <f aca="false">+IFERROR(IF(COUNT(K18),ROUND(K18/'Shareholding Pattern'!$L$57*100,2),""),0)</f>
        <v>10.34</v>
      </c>
      <c r="M18" s="261" t="n">
        <f aca="false">IF(H18="","",H18)</f>
        <v>394382</v>
      </c>
      <c r="N18" s="261"/>
      <c r="O18" s="260" t="n">
        <f aca="false">+IFERROR(IF(COUNT(M18:N18),ROUND(SUM(M18,N18),2),""),"")</f>
        <v>394382</v>
      </c>
      <c r="P18" s="260" t="n">
        <f aca="false">+IFERROR(IF(COUNT(O18),ROUND(O18/('Shareholding Pattern'!$P$58)*100,2),""),0)</f>
        <v>10.34</v>
      </c>
      <c r="Q18" s="258"/>
      <c r="R18" s="258"/>
      <c r="S18" s="259" t="str">
        <f aca="false">+IFERROR(IF(COUNT(Q18:R18),ROUND(SUM(Q18:R18),0),""),"")</f>
        <v/>
      </c>
      <c r="T18" s="260" t="n">
        <f aca="false">+IFERROR(IF(COUNT(K18,S18),ROUND(SUM(S18,K18)/SUM('Shareholding Pattern'!$L$57,'Shareholding Pattern'!$T$57)*100,2),""),0)</f>
        <v>10.34</v>
      </c>
      <c r="U18" s="258"/>
      <c r="V18" s="260" t="str">
        <f aca="false">+IFERROR(IF(COUNT(U18),ROUND(SUM(U18)/SUM(K18)*100,2),""),0)</f>
        <v/>
      </c>
      <c r="W18" s="258"/>
      <c r="X18" s="260" t="str">
        <f aca="false">+IFERROR(IF(COUNT(W18),ROUND(SUM(W18)/SUM(K18)*100,2),""),0)</f>
        <v/>
      </c>
      <c r="Y18" s="258" t="n">
        <v>394382</v>
      </c>
      <c r="Z18" s="268"/>
      <c r="AA18" s="253"/>
      <c r="AB18" s="253"/>
      <c r="AC18" s="253" t="n">
        <f aca="false">IF(SUM(H18:Y18)&gt;0,1,0)</f>
        <v>1</v>
      </c>
    </row>
    <row r="19" customFormat="false" ht="24.75" hidden="false" customHeight="true" outlineLevel="0" collapsed="false">
      <c r="E19" s="254" t="n">
        <v>5</v>
      </c>
      <c r="F19" s="266" t="s">
        <v>999</v>
      </c>
      <c r="G19" s="267" t="s">
        <v>1000</v>
      </c>
      <c r="H19" s="258" t="n">
        <v>274825</v>
      </c>
      <c r="I19" s="258"/>
      <c r="J19" s="258"/>
      <c r="K19" s="259" t="n">
        <f aca="false">+IFERROR(IF(COUNT(H19:J19),ROUND(SUM(H19:J19),0),""),"")</f>
        <v>274825</v>
      </c>
      <c r="L19" s="260" t="n">
        <f aca="false">+IFERROR(IF(COUNT(K19),ROUND(K19/'Shareholding Pattern'!$L$57*100,2),""),0)</f>
        <v>7.21</v>
      </c>
      <c r="M19" s="261" t="n">
        <f aca="false">IF(H19="","",H19)</f>
        <v>274825</v>
      </c>
      <c r="N19" s="261"/>
      <c r="O19" s="260" t="n">
        <f aca="false">+IFERROR(IF(COUNT(M19:N19),ROUND(SUM(M19,N19),2),""),"")</f>
        <v>274825</v>
      </c>
      <c r="P19" s="260" t="n">
        <f aca="false">+IFERROR(IF(COUNT(O19),ROUND(O19/('Shareholding Pattern'!$P$58)*100,2),""),0)</f>
        <v>7.21</v>
      </c>
      <c r="Q19" s="258"/>
      <c r="R19" s="258"/>
      <c r="S19" s="259" t="str">
        <f aca="false">+IFERROR(IF(COUNT(Q19:R19),ROUND(SUM(Q19:R19),0),""),"")</f>
        <v/>
      </c>
      <c r="T19" s="260" t="n">
        <f aca="false">+IFERROR(IF(COUNT(K19,S19),ROUND(SUM(S19,K19)/SUM('Shareholding Pattern'!$L$57,'Shareholding Pattern'!$T$57)*100,2),""),0)</f>
        <v>7.21</v>
      </c>
      <c r="U19" s="258"/>
      <c r="V19" s="260" t="str">
        <f aca="false">+IFERROR(IF(COUNT(U19),ROUND(SUM(U19)/SUM(K19)*100,2),""),0)</f>
        <v/>
      </c>
      <c r="W19" s="258"/>
      <c r="X19" s="260" t="str">
        <f aca="false">+IFERROR(IF(COUNT(W19),ROUND(SUM(W19)/SUM(K19)*100,2),""),0)</f>
        <v/>
      </c>
      <c r="Y19" s="258" t="n">
        <v>274825</v>
      </c>
      <c r="Z19" s="268"/>
      <c r="AA19" s="253"/>
      <c r="AB19" s="253"/>
      <c r="AC19" s="253" t="n">
        <f aca="false">IF(SUM(H19:Y19)&gt;0,1,0)</f>
        <v>1</v>
      </c>
    </row>
    <row r="20" customFormat="false" ht="24.75" hidden="false" customHeight="true" outlineLevel="0" collapsed="false">
      <c r="E20" s="254" t="n">
        <v>6</v>
      </c>
      <c r="F20" s="266" t="s">
        <v>1001</v>
      </c>
      <c r="G20" s="267" t="s">
        <v>1002</v>
      </c>
      <c r="H20" s="258" t="n">
        <v>100</v>
      </c>
      <c r="I20" s="258"/>
      <c r="J20" s="258"/>
      <c r="K20" s="259" t="n">
        <f aca="false">+IFERROR(IF(COUNT(H20:J20),ROUND(SUM(H20:J20),0),""),"")</f>
        <v>100</v>
      </c>
      <c r="L20" s="260" t="n">
        <f aca="false">+IFERROR(IF(COUNT(K20),ROUND(K20/'Shareholding Pattern'!$L$57*100,2),""),0)</f>
        <v>0</v>
      </c>
      <c r="M20" s="261" t="n">
        <f aca="false">IF(H20="","",H20)</f>
        <v>100</v>
      </c>
      <c r="N20" s="261"/>
      <c r="O20" s="260" t="n">
        <f aca="false">+IFERROR(IF(COUNT(M20:N20),ROUND(SUM(M20,N20),2),""),"")</f>
        <v>100</v>
      </c>
      <c r="P20" s="260" t="n">
        <f aca="false">+IFERROR(IF(COUNT(O20),ROUND(O20/('Shareholding Pattern'!$P$58)*100,2),""),0)</f>
        <v>0</v>
      </c>
      <c r="Q20" s="258"/>
      <c r="R20" s="258"/>
      <c r="S20" s="259" t="str">
        <f aca="false">+IFERROR(IF(COUNT(Q20:R20),ROUND(SUM(Q20:R20),0),""),"")</f>
        <v/>
      </c>
      <c r="T20" s="260" t="n">
        <f aca="false">+IFERROR(IF(COUNT(K20,S20),ROUND(SUM(S20,K20)/SUM('Shareholding Pattern'!$L$57,'Shareholding Pattern'!$T$57)*100,2),""),0)</f>
        <v>0</v>
      </c>
      <c r="U20" s="258"/>
      <c r="V20" s="260" t="str">
        <f aca="false">+IFERROR(IF(COUNT(U20),ROUND(SUM(U20)/SUM(K20)*100,2),""),0)</f>
        <v/>
      </c>
      <c r="W20" s="258"/>
      <c r="X20" s="260" t="str">
        <f aca="false">+IFERROR(IF(COUNT(W20),ROUND(SUM(W20)/SUM(K20)*100,2),""),0)</f>
        <v/>
      </c>
      <c r="Y20" s="258" t="n">
        <v>100</v>
      </c>
      <c r="Z20" s="268"/>
      <c r="AA20" s="253"/>
      <c r="AB20" s="253"/>
      <c r="AC20" s="253" t="n">
        <f aca="false">IF(SUM(H20:Y20)&gt;0,1,0)</f>
        <v>1</v>
      </c>
    </row>
    <row r="21" customFormat="false" ht="16.5" hidden="true" customHeight="true" outlineLevel="0" collapsed="false">
      <c r="E21" s="269"/>
      <c r="F21" s="270"/>
      <c r="G21" s="270"/>
      <c r="H21" s="270"/>
      <c r="I21" s="270"/>
      <c r="J21" s="270"/>
      <c r="K21" s="270"/>
      <c r="L21" s="270"/>
      <c r="M21" s="270"/>
      <c r="N21" s="270"/>
      <c r="O21" s="270"/>
      <c r="P21" s="270"/>
      <c r="Q21" s="270"/>
      <c r="R21" s="270"/>
      <c r="S21" s="270"/>
      <c r="T21" s="270"/>
      <c r="U21" s="270"/>
      <c r="V21" s="270"/>
      <c r="W21" s="270"/>
      <c r="X21" s="270"/>
      <c r="Y21" s="271"/>
    </row>
    <row r="22" customFormat="false" ht="20.1" hidden="false" customHeight="true" outlineLevel="0" collapsed="false">
      <c r="E22" s="272"/>
      <c r="F22" s="273" t="s">
        <v>1003</v>
      </c>
      <c r="G22" s="273" t="s">
        <v>130</v>
      </c>
      <c r="H22" s="194" t="n">
        <f aca="false">+IFERROR(IF(COUNT(H14:H21),ROUND(SUM(H14:H21),0),""),"")</f>
        <v>2511075</v>
      </c>
      <c r="I22" s="194" t="str">
        <f aca="false">+IFERROR(IF(COUNT(I14:I21),ROUND(SUM(I14:I21),0),""),"")</f>
        <v/>
      </c>
      <c r="J22" s="194" t="str">
        <f aca="false">+IFERROR(IF(COUNT(J14:J21),ROUND(SUM(J14:J21),0),""),"")</f>
        <v/>
      </c>
      <c r="K22" s="194" t="n">
        <f aca="false">+IFERROR(IF(COUNT(K14:K21),ROUND(SUM(K14:K21),0),""),"")</f>
        <v>2511075</v>
      </c>
      <c r="L22" s="260" t="n">
        <f aca="false">+IFERROR(IF(COUNT(K22),ROUND(K22/'Shareholding Pattern'!$L$57*100,2),""),0)</f>
        <v>65.85</v>
      </c>
      <c r="M22" s="182" t="n">
        <f aca="false">+IFERROR(IF(COUNT(M14:M21),ROUND(SUM(M14:M21),0),""),"")</f>
        <v>2511075</v>
      </c>
      <c r="N22" s="182" t="str">
        <f aca="false">+IFERROR(IF(COUNT(N14:N21),ROUND(SUM(N14:N21),0),""),"")</f>
        <v/>
      </c>
      <c r="O22" s="182" t="n">
        <f aca="false">+IFERROR(IF(COUNT(O14:O21),ROUND(SUM(O14:O21),0),""),"")</f>
        <v>2511075</v>
      </c>
      <c r="P22" s="260" t="n">
        <f aca="false">+IFERROR(IF(COUNT(O22),ROUND(O22/('Shareholding Pattern'!$P$58)*100,2),""),0)</f>
        <v>65.85</v>
      </c>
      <c r="Q22" s="194" t="str">
        <f aca="false">+IFERROR(IF(COUNT(Q14:Q21),ROUND(SUM(Q14:Q21),0),""),"")</f>
        <v/>
      </c>
      <c r="R22" s="194" t="str">
        <f aca="false">+IFERROR(IF(COUNT(R14:R21),ROUND(SUM(R14:R21),0),""),"")</f>
        <v/>
      </c>
      <c r="S22" s="194" t="str">
        <f aca="false">+IFERROR(IF(COUNT(S14:S21),ROUND(SUM(S14:S21),0),""),"")</f>
        <v/>
      </c>
      <c r="T22" s="260" t="n">
        <f aca="false">+IFERROR(IF(COUNT(K22,S22),ROUND(SUM(S22,K22)/SUM('Shareholding Pattern'!$L$57,'Shareholding Pattern'!$T$57)*100,2),""),0)</f>
        <v>65.85</v>
      </c>
      <c r="U22" s="194" t="str">
        <f aca="false">+IFERROR(IF(COUNT(U14:U21),ROUND(SUM(U14:U21),0),""),"")</f>
        <v/>
      </c>
      <c r="V22" s="260" t="str">
        <f aca="false">+IFERROR(IF(COUNT(U22),ROUND(SUM(U22)/SUM(K22)*100,2),""),0)</f>
        <v/>
      </c>
      <c r="W22" s="194" t="str">
        <f aca="false">+IFERROR(IF(COUNT(W14:W21),ROUND(SUM(W14:W21),0),""),"")</f>
        <v/>
      </c>
      <c r="X22" s="260" t="str">
        <f aca="false">+IFERROR(IF(COUNT(W22),ROUND(SUM(W22)/SUM(K22)*100,2),""),0)</f>
        <v/>
      </c>
      <c r="Y22" s="194" t="n">
        <f aca="false">+IFERROR(IF(COUNT(Y14:Y21),ROUND(SUM(Y14:Y21),0),""),"")</f>
        <v>2511075</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6">
    <dataValidation allowBlank="true" operator="greaterThanOrEqual" showDropDown="false" showErrorMessage="true" showInputMessage="false" sqref="H13:J13 N13 Q13:R13 H15:J20 N15:N20 Q15:R20" type="whole">
      <formula1>0</formula1>
      <formula2>0</formula2>
    </dataValidation>
    <dataValidation allowBlank="true" operator="lessThanOrEqual" showDropDown="false" showErrorMessage="true" showInputMessage="false" sqref="W13 W15:W20" type="whole">
      <formula1>H13</formula1>
      <formula2>0</formula2>
    </dataValidation>
    <dataValidation allowBlank="true" operator="lessThanOrEqual" showDropDown="false" showErrorMessage="true" showInputMessage="false" sqref="U13 U15:U20" type="whole">
      <formula1>H13</formula1>
      <formula2>0</formula2>
    </dataValidation>
    <dataValidation allowBlank="true" operator="lessThanOrEqual" showDropDown="false" showErrorMessage="true" showInputMessage="false" sqref="Y13 Y15:Y20" type="whole">
      <formula1>K13</formula1>
      <formula2>0</formula2>
    </dataValidation>
    <dataValidation allowBlank="true" operator="equal" prompt="[A-Z][A-Z][A-Z][A-Z][A-Z][0-9][0-9][0-9][0-9][A-Z]&#10;&#10;In absence of PAN write : ZZZZZ9999Z" showDropDown="false" showErrorMessage="true" showInputMessage="true" sqref="G13 G15:G20" type="textLength">
      <formula1>10</formula1>
      <formula2>0</formula2>
    </dataValidation>
    <dataValidation allowBlank="true" operator="greaterThanOrEqual" showDropDown="false" showErrorMessage="true" showInputMessage="false" sqref="M13 M15:M20" type="none">
      <formula1>0</formula1>
      <formula2>0</formula2>
    </dataValidation>
  </dataValidations>
  <hyperlinks>
    <hyperlink ref="F22" location="'Shareholding Pattern'!F14" display="Click here to go back"/>
    <hyperlink ref="G22" location="'Shareholding Pattern'!F14"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false" showOutlineSymbols="true" defaultGridColor="true" view="normal" topLeftCell="F7" colorId="64" zoomScale="85" zoomScaleNormal="85" zoomScalePageLayoutView="100" workbookViewId="0">
      <selection pane="topLeft" activeCell="F16" activeCellId="0" sqref="F16"/>
    </sheetView>
  </sheetViews>
  <sheetFormatPr defaultColWidth="1.84765625" defaultRowHeight="15" zeroHeight="false" outlineLevelRow="0" outlineLevelCol="0"/>
  <cols>
    <col collapsed="false" customWidth="true" hidden="false" outlineLevel="0" max="1" min="1" style="0" width="2.7"/>
    <col collapsed="false" customWidth="true" hidden="true" outlineLevel="0" max="2" min="2" style="0" width="4.41"/>
    <col collapsed="false" customWidth="true" hidden="true" outlineLevel="0" max="3" min="3" style="0" width="3.98"/>
    <col collapsed="false" customWidth="true" hidden="true" outlineLevel="0" max="4" min="4" style="0" width="2.7"/>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10.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9.4"/>
    <col collapsed="false" customWidth="true" hidden="true" outlineLevel="0" max="23" min="23" style="0" width="15.4"/>
    <col collapsed="false" customWidth="true" hidden="true" outlineLevel="0" max="24" min="24" style="0" width="8.69"/>
    <col collapsed="false" customWidth="true" hidden="false" outlineLevel="0" max="25" min="25" style="0" width="15.4"/>
    <col collapsed="false" customWidth="true" hidden="false" outlineLevel="0" max="26" min="26" style="0" width="18.54"/>
    <col collapsed="false" customWidth="true" hidden="false" outlineLevel="0" max="27" min="27" style="0" width="4.28"/>
    <col collapsed="false" customWidth="true" hidden="false" outlineLevel="0" max="28" min="28" style="0" width="4.41"/>
    <col collapsed="false" customWidth="false" hidden="true" outlineLevel="0" max="257" min="29" style="0" width="1.85"/>
  </cols>
  <sheetData>
    <row r="1" customFormat="false" ht="15" hidden="true" customHeight="false" outlineLevel="0" collapsed="false">
      <c r="I1" s="0" t="n">
        <v>0</v>
      </c>
      <c r="AD1" s="0" t="n">
        <f aca="false">SUM(AC1:AC65531)</f>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1004</v>
      </c>
      <c r="T9" s="65" t="s">
        <v>1005</v>
      </c>
      <c r="U9" s="65" t="s">
        <v>123</v>
      </c>
      <c r="V9" s="65"/>
      <c r="W9" s="65" t="s">
        <v>124</v>
      </c>
      <c r="X9" s="65"/>
      <c r="Y9" s="65" t="s">
        <v>125</v>
      </c>
      <c r="Z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row>
    <row r="12" s="274" customFormat="true" ht="19.5" hidden="false" customHeight="true" outlineLevel="0" collapsed="false">
      <c r="E12" s="249" t="s">
        <v>1006</v>
      </c>
      <c r="F12" s="275" t="s">
        <v>878</v>
      </c>
      <c r="G12" s="275"/>
      <c r="H12" s="276"/>
      <c r="I12" s="276"/>
      <c r="J12" s="276"/>
      <c r="K12" s="276"/>
      <c r="L12" s="276"/>
      <c r="M12" s="276"/>
      <c r="N12" s="276"/>
      <c r="O12" s="276"/>
      <c r="P12" s="276"/>
      <c r="Q12" s="276"/>
      <c r="R12" s="276"/>
      <c r="S12" s="276"/>
      <c r="T12" s="276"/>
      <c r="U12" s="276"/>
      <c r="V12" s="276"/>
      <c r="W12" s="276"/>
      <c r="X12" s="276"/>
      <c r="Y12" s="276"/>
      <c r="Z12" s="277"/>
    </row>
    <row r="13" s="278" customFormat="true" ht="18" hidden="true" customHeight="true" outlineLevel="0" collapsed="false">
      <c r="E13" s="279"/>
      <c r="F13" s="280"/>
      <c r="G13" s="281"/>
      <c r="H13" s="282"/>
      <c r="I13" s="283"/>
      <c r="J13" s="283"/>
      <c r="K13" s="284" t="str">
        <f aca="false">+IFERROR(IF(COUNT(H13:J13),ROUND(SUM(H13:J13),0),""),"")</f>
        <v/>
      </c>
      <c r="L13" s="285" t="str">
        <f aca="false">+IFERROR(IF(COUNT(K13),ROUND(K13/'Shareholding Pattern'!$L$57*100,2),""),0)</f>
        <v/>
      </c>
      <c r="M13" s="286" t="str">
        <f aca="false">IF(H13="","",H13)</f>
        <v/>
      </c>
      <c r="N13" s="286"/>
      <c r="O13" s="285" t="str">
        <f aca="false">+IFERROR(IF(COUNT(M13:N13),ROUND(SUM(M13,N13),2),""),"")</f>
        <v/>
      </c>
      <c r="P13" s="285" t="str">
        <f aca="false">+IFERROR(IF(COUNT(O13),ROUND(O13/('Shareholding Pattern'!$P$58)*100,2),""),0)</f>
        <v/>
      </c>
      <c r="Q13" s="283"/>
      <c r="R13" s="283"/>
      <c r="S13" s="284" t="str">
        <f aca="false">+IFERROR(IF(COUNT(Q13:R13),ROUND(SUM(Q13:R13),0),""),"")</f>
        <v/>
      </c>
      <c r="T13" s="285" t="str">
        <f aca="false">+IFERROR(IF(COUNT(K13,S13),ROUND(SUM(S13,K13)/SUM('Shareholding Pattern'!$L$57,'Shareholding Pattern'!$T$57)*100,2),""),0)</f>
        <v/>
      </c>
      <c r="U13" s="283"/>
      <c r="V13" s="285" t="str">
        <f aca="false">+IFERROR(IF(COUNT(U13),ROUND(SUM(U13)/SUM(K13)*100,2),""),0)</f>
        <v/>
      </c>
      <c r="W13" s="283"/>
      <c r="X13" s="285" t="str">
        <f aca="false">+IFERROR(IF(COUNT(W13),ROUND(SUM(W13)/SUM(K13)*100,2),""),0)</f>
        <v/>
      </c>
      <c r="Y13" s="282"/>
      <c r="Z13" s="287"/>
      <c r="AC13" s="278" t="n">
        <f aca="false">IF(SUM(H13:Y13)&gt;0,1,0)</f>
        <v>0</v>
      </c>
      <c r="AD13" s="278" t="str">
        <f aca="false">IF(COUNT(H15:$Y$14995)=0,"",SUM(AC1:AC65533))</f>
        <v/>
      </c>
    </row>
    <row r="14" s="274" customFormat="true" ht="25.5" hidden="false" customHeight="true" outlineLevel="0" collapsed="false">
      <c r="E14" s="288"/>
      <c r="F14" s="289"/>
      <c r="G14" s="289"/>
      <c r="H14" s="289"/>
      <c r="I14" s="289"/>
      <c r="J14" s="289"/>
      <c r="K14" s="289"/>
      <c r="L14" s="289"/>
      <c r="M14" s="289"/>
      <c r="N14" s="289"/>
      <c r="O14" s="289"/>
      <c r="P14" s="289"/>
      <c r="Q14" s="289"/>
      <c r="R14" s="289"/>
      <c r="S14" s="289"/>
      <c r="T14" s="289"/>
      <c r="U14" s="289"/>
      <c r="V14" s="289"/>
      <c r="W14" s="289"/>
      <c r="X14" s="289"/>
      <c r="Y14" s="289"/>
      <c r="Z14" s="290"/>
    </row>
    <row r="15" customFormat="false" ht="24.95" hidden="true" customHeight="true" outlineLevel="0" collapsed="false">
      <c r="E15" s="291"/>
      <c r="F15" s="292"/>
      <c r="G15" s="292"/>
      <c r="H15" s="292"/>
      <c r="I15" s="293"/>
      <c r="J15" s="293"/>
      <c r="K15" s="293"/>
      <c r="L15" s="292"/>
      <c r="M15" s="292"/>
      <c r="N15" s="292"/>
      <c r="O15" s="292"/>
      <c r="P15" s="292"/>
      <c r="Q15" s="292"/>
      <c r="R15" s="292"/>
      <c r="S15" s="292"/>
      <c r="T15" s="292"/>
      <c r="U15" s="292"/>
      <c r="V15" s="292"/>
      <c r="W15" s="292"/>
      <c r="X15" s="292"/>
      <c r="Y15" s="294"/>
    </row>
    <row r="16" customFormat="false" ht="20.1" hidden="false" customHeight="true" outlineLevel="0" collapsed="false">
      <c r="E16" s="295"/>
      <c r="F16" s="273" t="s">
        <v>1003</v>
      </c>
      <c r="G16" s="273" t="s">
        <v>130</v>
      </c>
      <c r="H16" s="194" t="str">
        <f aca="false">+IFERROR(IF(COUNT(H14:H15),ROUND(SUM(H14:H15),0),""),"")</f>
        <v/>
      </c>
      <c r="I16" s="194" t="str">
        <f aca="false">+IFERROR(IF(COUNT(I14:I15),ROUND(SUM(I14:I15),0),""),"")</f>
        <v/>
      </c>
      <c r="J16" s="194" t="str">
        <f aca="false">+IFERROR(IF(COUNT(J14:J15),ROUND(SUM(J14:J15),0),""),"")</f>
        <v/>
      </c>
      <c r="K16" s="259" t="str">
        <f aca="false">+IFERROR(IF(COUNT(H16:J16),ROUND(SUM(H16:J16),0),""),"")</f>
        <v/>
      </c>
      <c r="L16" s="260" t="str">
        <f aca="false">+IFERROR(IF(COUNT(K16),ROUND(K16/'Shareholding Pattern'!$L$57*100,2),""),0)</f>
        <v/>
      </c>
      <c r="M16" s="182" t="str">
        <f aca="false">+IFERROR(IF(COUNT(M14:M15),ROUND(SUM(M14:M15),0),""),"")</f>
        <v/>
      </c>
      <c r="N16" s="182" t="str">
        <f aca="false">+IFERROR(IF(COUNT(N14:N15),ROUND(SUM(N14:N15),0),""),"")</f>
        <v/>
      </c>
      <c r="O16" s="260" t="str">
        <f aca="false">+IFERROR(IF(COUNT(M16:N16),ROUND(SUM(M16,N16),2),""),"")</f>
        <v/>
      </c>
      <c r="P16" s="260" t="str">
        <f aca="false">+IFERROR(IF(COUNT(O16),ROUND(O16/('Shareholding Pattern'!$P$58)*100,2),""),0)</f>
        <v/>
      </c>
      <c r="Q16" s="194" t="str">
        <f aca="false">+IFERROR(IF(COUNT(Q14:Q15),ROUND(SUM(Q14:Q15),0),""),"")</f>
        <v/>
      </c>
      <c r="R16" s="194" t="str">
        <f aca="false">+IFERROR(IF(COUNT(R14:R15),ROUND(SUM(R14:R15),0),""),"")</f>
        <v/>
      </c>
      <c r="S16" s="259" t="str">
        <f aca="false">+IFERROR(IF(COUNT(Q16:R16),ROUND(SUM(Q16:R16),0),""),"")</f>
        <v/>
      </c>
      <c r="T16" s="260" t="str">
        <f aca="false">+IFERROR(IF(COUNT(K16,S16),ROUND(SUM(S16,K16)/SUM('Shareholding Pattern'!$L$57,'Shareholding Pattern'!$T$57)*100,2),""),0)</f>
        <v/>
      </c>
      <c r="U16" s="194" t="str">
        <f aca="false">+IFERROR(IF(COUNT(U14:U15),ROUND(SUM(U14:U15),0),""),"")</f>
        <v/>
      </c>
      <c r="V16" s="260" t="str">
        <f aca="false">+IFERROR(IF(COUNT(U16),ROUND(SUM(U16)/SUM(K16)*100,2),""),0)</f>
        <v/>
      </c>
      <c r="W16" s="194" t="str">
        <f aca="false">+IFERROR(IF(COUNT(W14:W15),ROUND(SUM(W14:W15),0),""),"")</f>
        <v/>
      </c>
      <c r="X16" s="260" t="str">
        <f aca="false">+IFERROR(IF(COUNT(W16),ROUND(SUM(W16)/SUM(K16)*100,2),""),0)</f>
        <v/>
      </c>
      <c r="Y16" s="194" t="str">
        <f aca="false">+IFERROR(IF(COUNT(Y14:Y15),ROUND(SUM(Y14:Y15),0),""),"")</f>
        <v/>
      </c>
    </row>
  </sheetData>
  <sheetProtection sheet="true" password="f884" objects="true" scenarios="true"/>
  <mergeCells count="20">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 ref="F12:G12"/>
  </mergeCells>
  <dataValidations count="6">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 allowBlank="true" operator="lessThanOrEqual" showDropDown="false" showErrorMessage="true" showInputMessage="false" sqref="L13" type="decimal">
      <formula1>1</formula1>
      <formula2>0</formula2>
    </dataValidation>
  </dataValidations>
  <hyperlinks>
    <hyperlink ref="F16" location="'Shareholding Pattern'!F15" display="Click here to go back"/>
    <hyperlink ref="G16" location="'Shareholding Pattern'!F15"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R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F16" activeCellId="0" sqref="F16"/>
    </sheetView>
  </sheetViews>
  <sheetFormatPr defaultColWidth="1.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27"/>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55"/>
    <col collapsed="false" customWidth="true" hidden="true" outlineLevel="0" max="23" min="23" style="0" width="15.4"/>
    <col collapsed="false" customWidth="true" hidden="true" outlineLevel="0" max="24" min="24" style="0" width="7.84"/>
    <col collapsed="false" customWidth="true" hidden="false" outlineLevel="0" max="25" min="25" style="0" width="15.4"/>
    <col collapsed="false" customWidth="true" hidden="false" outlineLevel="0" max="26" min="26" style="0" width="17.97"/>
    <col collapsed="false" customWidth="true" hidden="false" outlineLevel="0" max="27" min="27" style="0" width="4.28"/>
    <col collapsed="false" customWidth="true" hidden="false" outlineLevel="0" max="28" min="28" style="0" width="4.13"/>
    <col collapsed="false" customWidth="false" hidden="true" outlineLevel="0" max="257" min="29" style="0" width="1.85"/>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false" outlineLevel="0" collapsed="false">
      <c r="AR7" s="0" t="s">
        <v>1007</v>
      </c>
    </row>
    <row r="8" customFormat="false" ht="15" hidden="false" customHeight="false" outlineLevel="0" collapsed="false">
      <c r="AR8" s="0" t="s">
        <v>1008</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1005</v>
      </c>
      <c r="U9" s="65" t="s">
        <v>123</v>
      </c>
      <c r="V9" s="65"/>
      <c r="W9" s="65" t="s">
        <v>124</v>
      </c>
      <c r="X9" s="65"/>
      <c r="Y9" s="65" t="s">
        <v>125</v>
      </c>
      <c r="Z9" s="65" t="s">
        <v>454</v>
      </c>
      <c r="AR9" s="0" t="s">
        <v>1009</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c r="AR10" s="0" t="s">
        <v>1010</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c r="AR11" s="0" t="s">
        <v>1011</v>
      </c>
    </row>
    <row r="12" customFormat="false" ht="24.75" hidden="false" customHeight="true" outlineLevel="0" collapsed="false">
      <c r="E12" s="249" t="s">
        <v>1012</v>
      </c>
      <c r="F12" s="275" t="s">
        <v>882</v>
      </c>
      <c r="G12" s="251"/>
      <c r="H12" s="251"/>
      <c r="I12" s="251"/>
      <c r="J12" s="251"/>
      <c r="K12" s="251"/>
      <c r="L12" s="251"/>
      <c r="M12" s="251"/>
      <c r="N12" s="251"/>
      <c r="O12" s="251"/>
      <c r="P12" s="251"/>
      <c r="Q12" s="251"/>
      <c r="R12" s="251"/>
      <c r="S12" s="251"/>
      <c r="T12" s="251"/>
      <c r="U12" s="251"/>
      <c r="V12" s="251"/>
      <c r="W12" s="251"/>
      <c r="X12" s="251"/>
      <c r="Y12" s="251"/>
      <c r="Z12" s="252"/>
      <c r="AR12" s="0" t="s">
        <v>1013</v>
      </c>
    </row>
    <row r="13" s="253" customFormat="true" ht="21.75" hidden="true" customHeight="true" outlineLevel="0" collapsed="false">
      <c r="E13" s="254"/>
      <c r="F13" s="256"/>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8"/>
      <c r="AC13" s="253" t="n">
        <f aca="false">IF(SUM(H13:Y13)&gt;0,1,0)</f>
        <v>0</v>
      </c>
      <c r="AD13" s="253" t="str">
        <f aca="false">IF(COUNT(H15:$Y$14999)=0,"",SUM(AC1:AC65533))</f>
        <v/>
      </c>
      <c r="AR13" s="253" t="s">
        <v>1014</v>
      </c>
    </row>
    <row r="14" customFormat="false" ht="24.75" hidden="false" customHeight="true" outlineLevel="0" collapsed="false">
      <c r="E14" s="296"/>
      <c r="F14" s="297"/>
      <c r="G14" s="297"/>
      <c r="H14" s="297"/>
      <c r="I14" s="297"/>
      <c r="J14" s="297"/>
      <c r="K14" s="297"/>
      <c r="L14" s="297"/>
      <c r="M14" s="297"/>
      <c r="N14" s="297"/>
      <c r="O14" s="297"/>
      <c r="P14" s="297"/>
      <c r="Q14" s="297"/>
      <c r="R14" s="297"/>
      <c r="S14" s="297"/>
      <c r="T14" s="297"/>
      <c r="U14" s="297"/>
      <c r="V14" s="297"/>
      <c r="W14" s="297"/>
      <c r="X14" s="297"/>
      <c r="Y14" s="297"/>
      <c r="Z14" s="298"/>
      <c r="AR14" s="0" t="s">
        <v>1015</v>
      </c>
    </row>
    <row r="15" customFormat="false" ht="1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300"/>
      <c r="X15" s="300"/>
      <c r="Y15" s="294"/>
    </row>
    <row r="16" customFormat="false" ht="20.1" hidden="false" customHeight="true" outlineLevel="0" collapsed="false">
      <c r="E16" s="295"/>
      <c r="F16" s="273" t="s">
        <v>1003</v>
      </c>
      <c r="G16" s="273"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Pattern'!$L$57*100,2),""),0)</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Pattern'!$P$58)*100,2),""),0)</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Pattern'!$T$57)*100,2),""),0)</f>
        <v/>
      </c>
      <c r="U16" s="194" t="str">
        <f aca="false">+IFERROR(IF(COUNT(U14:U15),ROUND(SUM(U14:U15),0),""),"")</f>
        <v/>
      </c>
      <c r="V16" s="260" t="str">
        <f aca="false">+IFERROR(IF(COUNT(U16),ROUND(SUM(U16)/SUM(K16)*100,2),""),0)</f>
        <v/>
      </c>
      <c r="W16" s="194" t="str">
        <f aca="false">+IFERROR(IF(COUNT(W14:W15),ROUND(SUM(W14:W15),0),""),"")</f>
        <v/>
      </c>
      <c r="X16" s="260" t="str">
        <f aca="false">+IFERROR(IF(COUNT(W16),ROUND(SUM(W16)/SUM(K16)*100,2),""),0)</f>
        <v/>
      </c>
      <c r="Y16" s="194" t="str">
        <f aca="false">+IFERROR(IF(COUNT(Y14:Y15),ROUND(SUM(Y14:Y15),0),""),"")</f>
        <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s>
  <hyperlinks>
    <hyperlink ref="F16" location="'Shareholding Pattern'!F16" display="Click here to go back"/>
    <hyperlink ref="G16" location="'Shareholding Pattern'!F16"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2015-12-16T13:56:50Z</dcterms:created>
  <dc:creator>malav</dc:creator>
  <dc:description/>
  <dc:language>en-US</dc:language>
  <cp:lastModifiedBy>Prajesh Purohit</cp:lastModifiedBy>
  <cp:lastPrinted>2016-09-08T07:44:45Z</cp:lastPrinted>
  <dcterms:modified xsi:type="dcterms:W3CDTF">2018-01-10T05:08:39Z</dcterms:modified>
  <cp:revision>0</cp:revision>
  <dc:subject/>
  <dc:title/>
</cp:coreProperties>
</file>